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xr:revisionPtr revIDLastSave="0" documentId="13_ncr:1_{F9FEFC89-C082-4441-B93B-77F8D2618010}" xr6:coauthVersionLast="47" xr6:coauthVersionMax="47" xr10:uidLastSave="{00000000-0000-0000-0000-000000000000}"/>
  <bookViews>
    <workbookView xWindow="38280" yWindow="-120" windowWidth="29040" windowHeight="17520" tabRatio="964" activeTab="4" xr2:uid="{00000000-000D-0000-FFFF-FFFF00000000}"/>
  </bookViews>
  <sheets>
    <sheet name="概要" sheetId="152" r:id="rId1"/>
    <sheet name="様式1" sheetId="42" r:id="rId2"/>
    <sheet name="様式2" sheetId="109" r:id="rId3"/>
    <sheet name="様式3の2(直流発電設備)" sheetId="132" r:id="rId4"/>
    <sheet name="様式3の3(系統連系保護リレー) " sheetId="133" r:id="rId5"/>
    <sheet name="様式3の5(逆変換装置)" sheetId="136" r:id="rId6"/>
    <sheet name="様式3の2②(直流発電設備)" sheetId="163" state="hidden" r:id="rId7"/>
    <sheet name="様式3の3②(系統連系保護リレー)" sheetId="164" state="hidden" r:id="rId8"/>
    <sheet name="様式3の5②(逆変換装置)" sheetId="165" state="hidden" r:id="rId9"/>
    <sheet name="様式3の2③(直流発電設備)" sheetId="166" state="hidden" r:id="rId10"/>
    <sheet name="様式3の3③(系統連系保護リレー)" sheetId="167" state="hidden" r:id="rId11"/>
    <sheet name="様式3の5③(逆変換装置)" sheetId="168" state="hidden" r:id="rId12"/>
    <sheet name="様式4の1(負荷設備)" sheetId="149" r:id="rId13"/>
    <sheet name="様式5の3" sheetId="150" r:id="rId14"/>
    <sheet name="様式5の4" sheetId="140" r:id="rId15"/>
    <sheet name="様式5の5" sheetId="141" r:id="rId16"/>
    <sheet name="様式5の6" sheetId="142" r:id="rId17"/>
    <sheet name="様式5の7" sheetId="143" r:id="rId18"/>
    <sheet name="様式5の8" sheetId="144" r:id="rId19"/>
    <sheet name="様式６" sheetId="170" r:id="rId20"/>
    <sheet name="資料3（保護ブロック）" sheetId="153" r:id="rId21"/>
    <sheet name="資料5（運転監視連絡体制）" sheetId="154" r:id="rId22"/>
    <sheet name="資料6（Zマップ）" sheetId="155" r:id="rId23"/>
    <sheet name="資料7（アクセス配電線）" sheetId="156" r:id="rId24"/>
    <sheet name="資料8ー1（遠隔制御）" sheetId="157" r:id="rId25"/>
  </sheets>
  <definedNames>
    <definedName name="_xlnm.Print_Area" localSheetId="0">概要!$A$1:$AS$56</definedName>
    <definedName name="_xlnm.Print_Area" localSheetId="20">'資料3（保護ブロック）'!$A$1:$T$57</definedName>
    <definedName name="_xlnm.Print_Area" localSheetId="21">'資料5（運転監視連絡体制）'!$A$1:$L$42</definedName>
    <definedName name="_xlnm.Print_Area" localSheetId="22">'資料6（Zマップ）'!$A$1:$M$63</definedName>
    <definedName name="_xlnm.Print_Area" localSheetId="23">'資料7（アクセス配電線）'!$A$1:$M$50</definedName>
    <definedName name="_xlnm.Print_Area" localSheetId="24">'資料8ー1（遠隔制御）'!$A$1:$W$36</definedName>
    <definedName name="_xlnm.Print_Area" localSheetId="1">様式1!$A$1:$BO$70</definedName>
    <definedName name="_xlnm.Print_Area" localSheetId="2">様式2!$A$2:$BN$73</definedName>
    <definedName name="_xlnm.Print_Area" localSheetId="3">'様式3の2(直流発電設備)'!$A$2:$BN$66</definedName>
    <definedName name="_xlnm.Print_Area" localSheetId="6">'様式3の2②(直流発電設備)'!$A$2:$BN$66</definedName>
    <definedName name="_xlnm.Print_Area" localSheetId="9">'様式3の2③(直流発電設備)'!$A$2:$BN$66</definedName>
    <definedName name="_xlnm.Print_Area" localSheetId="4">'様式3の3(系統連系保護リレー) '!$A$2:$BN$66</definedName>
    <definedName name="_xlnm.Print_Area" localSheetId="7">'様式3の3②(系統連系保護リレー)'!$A$2:$BN$66</definedName>
    <definedName name="_xlnm.Print_Area" localSheetId="10">'様式3の3③(系統連系保護リレー)'!$A$2:$BN$66</definedName>
    <definedName name="_xlnm.Print_Area" localSheetId="5">'様式3の5(逆変換装置)'!$A$1:$BN$60</definedName>
    <definedName name="_xlnm.Print_Area" localSheetId="8">'様式3の5②(逆変換装置)'!$A$1:$BN$60</definedName>
    <definedName name="_xlnm.Print_Area" localSheetId="11">'様式3の5③(逆変換装置)'!$A$1:$BN$60</definedName>
    <definedName name="_xlnm.Print_Area" localSheetId="12">'様式4の1(負荷設備)'!$A$2:$BO$56</definedName>
    <definedName name="_xlnm.Print_Area" localSheetId="13">様式5の3!$A$1:$CG$51</definedName>
    <definedName name="_xlnm.Print_Area" localSheetId="14">様式5の4!$A$1:$CT$45</definedName>
    <definedName name="_xlnm.Print_Area" localSheetId="15">様式5の5!$A$1:$CU$50</definedName>
    <definedName name="_xlnm.Print_Area" localSheetId="16">様式5の6!$A$1:$CU$52</definedName>
    <definedName name="_xlnm.Print_Area" localSheetId="17">様式5の7!$A$1:$CU$51</definedName>
    <definedName name="_xlnm.Print_Area" localSheetId="18">様式5の8!$A$1:$CU$49</definedName>
    <definedName name="_xlnm.Print_Area" localSheetId="19">様式６!$A$1:$CW$28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60" i="155" l="1"/>
  <c r="I60" i="155"/>
  <c r="AR8" i="149" l="1"/>
  <c r="AR9" i="149"/>
  <c r="CY4" i="142"/>
  <c r="CY4" i="143"/>
  <c r="CZ48" i="143"/>
  <c r="DA48" i="143" s="1"/>
  <c r="CZ49" i="142"/>
  <c r="CY4" i="141"/>
  <c r="CZ47" i="141"/>
  <c r="DA47" i="141" s="1"/>
  <c r="CQ4" i="150"/>
  <c r="CR19" i="150"/>
  <c r="CS19" i="150" s="1"/>
  <c r="CR20" i="150"/>
  <c r="CS20" i="150" s="1"/>
  <c r="CR21" i="150"/>
  <c r="CS21" i="150" s="1"/>
  <c r="CR22" i="150"/>
  <c r="CS22" i="150" s="1"/>
  <c r="CR23" i="150"/>
  <c r="CS23" i="150" s="1"/>
  <c r="CR24" i="150"/>
  <c r="CS24" i="150" s="1"/>
  <c r="CR25" i="150"/>
  <c r="CS25" i="150" s="1"/>
  <c r="CR26" i="150"/>
  <c r="CS26" i="150" s="1"/>
  <c r="CR27" i="150"/>
  <c r="CS27" i="150" s="1"/>
  <c r="CR28" i="150"/>
  <c r="CS28" i="150" s="1"/>
  <c r="CR29" i="150"/>
  <c r="CS29" i="150" s="1"/>
  <c r="CR30" i="150"/>
  <c r="CS30" i="150" s="1"/>
  <c r="CR31" i="150"/>
  <c r="CS31" i="150" s="1"/>
  <c r="CR32" i="150"/>
  <c r="CS32" i="150" s="1"/>
  <c r="CR33" i="150"/>
  <c r="CS33" i="150" s="1"/>
  <c r="CR34" i="150"/>
  <c r="CS34" i="150" s="1"/>
  <c r="CR35" i="150"/>
  <c r="CS35" i="150" s="1"/>
  <c r="CR36" i="150"/>
  <c r="CS36" i="150" s="1"/>
  <c r="CR37" i="150"/>
  <c r="CS37" i="150" s="1"/>
  <c r="CR38" i="150"/>
  <c r="CS38" i="150" s="1"/>
  <c r="CR39" i="150"/>
  <c r="CS39" i="150" s="1"/>
  <c r="CR40" i="150"/>
  <c r="CS40" i="150" s="1"/>
  <c r="CR41" i="150"/>
  <c r="CS41" i="150" s="1"/>
  <c r="CR18" i="150"/>
  <c r="CS18" i="150" s="1"/>
  <c r="BS35" i="166"/>
  <c r="CR12" i="150"/>
  <c r="CS12" i="150" s="1"/>
  <c r="AR30" i="136"/>
  <c r="T13" i="168"/>
  <c r="T13" i="165"/>
  <c r="T13" i="136"/>
  <c r="BS27" i="168"/>
  <c r="BS27" i="165"/>
  <c r="BS27" i="136"/>
  <c r="DA49" i="142" l="1"/>
  <c r="AR33" i="168" l="1"/>
  <c r="AR33" i="165"/>
  <c r="AR33" i="136"/>
  <c r="BA3" i="166" l="1"/>
  <c r="BC6" i="170"/>
  <c r="CS2" i="170"/>
  <c r="CO2" i="170"/>
  <c r="CJ2" i="170"/>
  <c r="DC6" i="170"/>
  <c r="DD6" i="170" s="1"/>
  <c r="DD4" i="170" s="1"/>
  <c r="CZ2" i="170" s="1"/>
  <c r="N55" i="152" s="1"/>
  <c r="DB4" i="170"/>
  <c r="DC4" i="170" l="1"/>
  <c r="CP2" i="144" l="1"/>
  <c r="CL2" i="144"/>
  <c r="CG2" i="144"/>
  <c r="R55" i="152"/>
  <c r="BT7" i="144"/>
  <c r="BS15" i="168"/>
  <c r="BT15" i="168" s="1"/>
  <c r="BS14" i="168"/>
  <c r="BT14" i="168" s="1"/>
  <c r="BS15" i="165"/>
  <c r="BT15" i="165" s="1"/>
  <c r="BS14" i="165"/>
  <c r="BT14" i="165" s="1"/>
  <c r="BS15" i="136"/>
  <c r="BS14" i="136"/>
  <c r="AR6" i="168"/>
  <c r="BA3" i="165"/>
  <c r="AR9" i="165"/>
  <c r="AR8" i="165"/>
  <c r="BA6" i="165"/>
  <c r="AR6" i="165"/>
  <c r="BA6" i="136"/>
  <c r="BA3" i="136"/>
  <c r="BA3" i="132"/>
  <c r="BF3" i="132"/>
  <c r="BJ3" i="132"/>
  <c r="AR8" i="132"/>
  <c r="BA6" i="132"/>
  <c r="AR6" i="136"/>
  <c r="AR32" i="165"/>
  <c r="AR32" i="168"/>
  <c r="AR32" i="136"/>
  <c r="AR31" i="165"/>
  <c r="AR31" i="168"/>
  <c r="AR31" i="136"/>
  <c r="AR30" i="165"/>
  <c r="AR30" i="168"/>
  <c r="BT27" i="168"/>
  <c r="BS26" i="168"/>
  <c r="BT26" i="168" s="1"/>
  <c r="BT27" i="165"/>
  <c r="BS26" i="165"/>
  <c r="BT26" i="165" s="1"/>
  <c r="BS20" i="168"/>
  <c r="BT20" i="168" s="1"/>
  <c r="BS20" i="165"/>
  <c r="BT20" i="165" s="1"/>
  <c r="BS20" i="136"/>
  <c r="BT20" i="136" s="1"/>
  <c r="BS26" i="136"/>
  <c r="BU11" i="140"/>
  <c r="AR22" i="168"/>
  <c r="T17" i="168"/>
  <c r="T17" i="165"/>
  <c r="T17" i="136"/>
  <c r="BT16" i="149" l="1"/>
  <c r="BT33" i="149"/>
  <c r="BT25" i="149"/>
  <c r="BU25" i="149" s="1"/>
  <c r="BT24" i="149"/>
  <c r="BU24" i="149" s="1"/>
  <c r="BT23" i="149"/>
  <c r="BU23" i="149" s="1"/>
  <c r="BT22" i="149"/>
  <c r="BU22" i="149" s="1"/>
  <c r="BT21" i="149"/>
  <c r="BU21" i="149" s="1"/>
  <c r="BD29" i="168" l="1"/>
  <c r="BD29" i="165"/>
  <c r="BD29" i="136"/>
  <c r="X39" i="42"/>
  <c r="AR9" i="168"/>
  <c r="BF3" i="167"/>
  <c r="AR8" i="166"/>
  <c r="AR23" i="165"/>
  <c r="BA3" i="164"/>
  <c r="BF3" i="164"/>
  <c r="BJ3" i="164"/>
  <c r="AR8" i="168"/>
  <c r="BA6" i="168"/>
  <c r="AR8" i="163"/>
  <c r="BA6" i="166"/>
  <c r="BA6" i="163"/>
  <c r="AU34" i="136"/>
  <c r="AR9" i="136"/>
  <c r="AR8" i="136"/>
  <c r="BC34" i="136"/>
  <c r="BA3" i="133"/>
  <c r="X53" i="109"/>
  <c r="O21" i="109"/>
  <c r="X52" i="109"/>
  <c r="X46" i="109"/>
  <c r="S46" i="109"/>
  <c r="I46" i="109"/>
  <c r="AM13" i="109"/>
  <c r="BT9" i="166" l="1"/>
  <c r="BS9" i="166"/>
  <c r="BS9" i="132"/>
  <c r="BT9" i="132" s="1"/>
  <c r="BR3" i="109"/>
  <c r="BS8" i="109"/>
  <c r="BS9" i="109"/>
  <c r="BS7" i="109"/>
  <c r="CZ7" i="144" l="1"/>
  <c r="DA7" i="144" s="1"/>
  <c r="CZ6" i="144"/>
  <c r="DA6" i="144" s="1"/>
  <c r="CY4" i="144"/>
  <c r="CZ8" i="143"/>
  <c r="DA8" i="143" s="1"/>
  <c r="CZ7" i="143"/>
  <c r="DA7" i="143" s="1"/>
  <c r="CZ6" i="143"/>
  <c r="CZ9" i="142"/>
  <c r="DA9" i="142" s="1"/>
  <c r="CZ10" i="142"/>
  <c r="DA10" i="142" s="1"/>
  <c r="CZ11" i="142"/>
  <c r="DA11" i="142" s="1"/>
  <c r="CZ12" i="142"/>
  <c r="DA12" i="142" s="1"/>
  <c r="CZ13" i="142"/>
  <c r="DA13" i="142" s="1"/>
  <c r="CZ8" i="142"/>
  <c r="DA8" i="142" s="1"/>
  <c r="CZ7" i="142"/>
  <c r="CZ8" i="141"/>
  <c r="DA8" i="141" s="1"/>
  <c r="CZ7" i="141"/>
  <c r="CX4" i="140"/>
  <c r="CY8" i="140"/>
  <c r="CZ8" i="140" s="1"/>
  <c r="CY9" i="140"/>
  <c r="CZ9" i="140" s="1"/>
  <c r="CY10" i="140"/>
  <c r="CZ10" i="140" s="1"/>
  <c r="CY11" i="140"/>
  <c r="CZ11" i="140" s="1"/>
  <c r="CY7" i="140"/>
  <c r="CZ7" i="140" s="1"/>
  <c r="CY12" i="140"/>
  <c r="CZ12" i="140" s="1"/>
  <c r="CY6" i="140"/>
  <c r="CZ6" i="140" s="1"/>
  <c r="CR9" i="150"/>
  <c r="CS9" i="150" s="1"/>
  <c r="CR8" i="150"/>
  <c r="CS8" i="150" s="1"/>
  <c r="CR7" i="150"/>
  <c r="BU33" i="149"/>
  <c r="BT32" i="149"/>
  <c r="BU32" i="149" s="1"/>
  <c r="BT31" i="149"/>
  <c r="BU31" i="149" s="1"/>
  <c r="BT28" i="149"/>
  <c r="BU28" i="149" s="1"/>
  <c r="BT18" i="149"/>
  <c r="BU18" i="149" s="1"/>
  <c r="BT17" i="149"/>
  <c r="BU17" i="149" s="1"/>
  <c r="BU16" i="149"/>
  <c r="BS43" i="166"/>
  <c r="BT43" i="166" s="1"/>
  <c r="BS42" i="166"/>
  <c r="BT42" i="166" s="1"/>
  <c r="BS41" i="166"/>
  <c r="BT41" i="166" s="1"/>
  <c r="BS40" i="166"/>
  <c r="BT40" i="166" s="1"/>
  <c r="BS43" i="163"/>
  <c r="BT43" i="163" s="1"/>
  <c r="BS42" i="163"/>
  <c r="BT42" i="163" s="1"/>
  <c r="BS41" i="163"/>
  <c r="BT41" i="163" s="1"/>
  <c r="BS40" i="163"/>
  <c r="BT40" i="163" s="1"/>
  <c r="BS42" i="132"/>
  <c r="BS41" i="132"/>
  <c r="BS40" i="132"/>
  <c r="BT15" i="149"/>
  <c r="BU15" i="149" s="1"/>
  <c r="BT14" i="149"/>
  <c r="BU14" i="149" s="1"/>
  <c r="CS7" i="150" l="1"/>
  <c r="CS4" i="150" s="1"/>
  <c r="CR4" i="150"/>
  <c r="DA6" i="143"/>
  <c r="DA4" i="143" s="1"/>
  <c r="CZ4" i="143"/>
  <c r="DA7" i="142"/>
  <c r="DA4" i="142" s="1"/>
  <c r="CZ4" i="142"/>
  <c r="DA7" i="141"/>
  <c r="DA4" i="141" s="1"/>
  <c r="CW2" i="141" s="1"/>
  <c r="N51" i="152" s="1"/>
  <c r="R51" i="152" s="1"/>
  <c r="CZ4" i="141"/>
  <c r="CZ4" i="140"/>
  <c r="CV2" i="140" s="1"/>
  <c r="N50" i="152" s="1"/>
  <c r="R50" i="152" s="1"/>
  <c r="CI2" i="150"/>
  <c r="N49" i="152" s="1"/>
  <c r="R49" i="152" s="1"/>
  <c r="CY4" i="140"/>
  <c r="DA4" i="144"/>
  <c r="CW2" i="144" s="1"/>
  <c r="N54" i="152" s="1"/>
  <c r="R54" i="152" s="1"/>
  <c r="CZ4" i="144"/>
  <c r="CW2" i="143"/>
  <c r="N53" i="152" s="1"/>
  <c r="R53" i="152" s="1"/>
  <c r="CW2" i="142"/>
  <c r="N52" i="152" s="1"/>
  <c r="R52" i="152" s="1"/>
  <c r="BT27" i="136"/>
  <c r="BT26" i="136"/>
  <c r="BT13" i="149"/>
  <c r="BU13" i="149" s="1"/>
  <c r="BT12" i="149"/>
  <c r="BU12" i="149" s="1"/>
  <c r="BS3" i="149"/>
  <c r="BS9" i="163"/>
  <c r="BT9" i="163" s="1"/>
  <c r="BC34" i="168"/>
  <c r="AU34" i="168"/>
  <c r="AR29" i="168"/>
  <c r="AR25" i="168"/>
  <c r="BD24" i="168"/>
  <c r="AR24" i="168"/>
  <c r="AR23" i="168"/>
  <c r="BE21" i="168"/>
  <c r="AV21" i="168"/>
  <c r="AC21" i="168"/>
  <c r="T21" i="168"/>
  <c r="BC19" i="168"/>
  <c r="AO19" i="168"/>
  <c r="AL18" i="168"/>
  <c r="BS16" i="168"/>
  <c r="BT16" i="168" s="1"/>
  <c r="BS12" i="168"/>
  <c r="BS6" i="168"/>
  <c r="BT6" i="168" s="1"/>
  <c r="BR3" i="168"/>
  <c r="BJ3" i="168"/>
  <c r="BF3" i="168"/>
  <c r="BA3" i="168"/>
  <c r="BS63" i="167"/>
  <c r="BT63" i="167" s="1"/>
  <c r="BS62" i="167"/>
  <c r="BT62" i="167" s="1"/>
  <c r="BS61" i="167"/>
  <c r="BT61" i="167" s="1"/>
  <c r="BT60" i="167"/>
  <c r="BS60" i="167"/>
  <c r="BS59" i="167"/>
  <c r="BT59" i="167" s="1"/>
  <c r="BS58" i="167"/>
  <c r="BT58" i="167" s="1"/>
  <c r="BS55" i="167"/>
  <c r="BT55" i="167" s="1"/>
  <c r="BT53" i="167"/>
  <c r="BS53" i="167"/>
  <c r="BS41" i="167"/>
  <c r="BT41" i="167" s="1"/>
  <c r="BS39" i="167"/>
  <c r="BT39" i="167" s="1"/>
  <c r="BT36" i="167"/>
  <c r="BS36" i="167"/>
  <c r="BS33" i="167"/>
  <c r="BT33" i="167" s="1"/>
  <c r="BS24" i="167"/>
  <c r="BT24" i="167" s="1"/>
  <c r="BS17" i="167"/>
  <c r="BT17" i="167" s="1"/>
  <c r="BT16" i="167"/>
  <c r="BS16" i="167"/>
  <c r="BS15" i="167"/>
  <c r="BT15" i="167" s="1"/>
  <c r="BS14" i="167"/>
  <c r="BT14" i="167" s="1"/>
  <c r="BS13" i="167"/>
  <c r="BT13" i="167" s="1"/>
  <c r="BT11" i="167"/>
  <c r="BS11" i="167"/>
  <c r="BS9" i="167"/>
  <c r="BS3" i="167" s="1"/>
  <c r="BR3" i="167"/>
  <c r="BJ3" i="167"/>
  <c r="BA3" i="167"/>
  <c r="BT51" i="166"/>
  <c r="BS51" i="166"/>
  <c r="BT50" i="166"/>
  <c r="BS50" i="166"/>
  <c r="BS48" i="166"/>
  <c r="BT48" i="166" s="1"/>
  <c r="BT46" i="166"/>
  <c r="BS46" i="166"/>
  <c r="BT45" i="166"/>
  <c r="BS45" i="166"/>
  <c r="BS44" i="166"/>
  <c r="BT44" i="166" s="1"/>
  <c r="BS39" i="166"/>
  <c r="BT39" i="166" s="1"/>
  <c r="BT38" i="166"/>
  <c r="BS38" i="166"/>
  <c r="BT37" i="166"/>
  <c r="BS37" i="166"/>
  <c r="BT36" i="166"/>
  <c r="BS36" i="166"/>
  <c r="BT35" i="166"/>
  <c r="BT34" i="166"/>
  <c r="BS34" i="166"/>
  <c r="BT33" i="166"/>
  <c r="BS33" i="166"/>
  <c r="BT32" i="166"/>
  <c r="BS32" i="166"/>
  <c r="BS31" i="166"/>
  <c r="BT31" i="166" s="1"/>
  <c r="BT30" i="166"/>
  <c r="BS30" i="166"/>
  <c r="BT29" i="166"/>
  <c r="BS29" i="166"/>
  <c r="BS28" i="166"/>
  <c r="BT28" i="166" s="1"/>
  <c r="BS27" i="166"/>
  <c r="BT27" i="166" s="1"/>
  <c r="BS26" i="166"/>
  <c r="BT26" i="166" s="1"/>
  <c r="BT21" i="166"/>
  <c r="BS21" i="166"/>
  <c r="BT20" i="166"/>
  <c r="BS20" i="166"/>
  <c r="BS19" i="166"/>
  <c r="BT19" i="166" s="1"/>
  <c r="BS16" i="166"/>
  <c r="BT16" i="166" s="1"/>
  <c r="BS15" i="166"/>
  <c r="BT15" i="166" s="1"/>
  <c r="BT14" i="166"/>
  <c r="BS14" i="166"/>
  <c r="BS13" i="166"/>
  <c r="BT12" i="166"/>
  <c r="BS12" i="166"/>
  <c r="BS6" i="166"/>
  <c r="BT6" i="166" s="1"/>
  <c r="BR3" i="166"/>
  <c r="BJ3" i="166"/>
  <c r="BF3" i="166"/>
  <c r="BC34" i="165"/>
  <c r="AU34" i="165"/>
  <c r="AR29" i="165"/>
  <c r="AR25" i="165"/>
  <c r="BD24" i="165"/>
  <c r="AR24" i="165"/>
  <c r="AR22" i="165"/>
  <c r="BE21" i="165"/>
  <c r="AV21" i="165"/>
  <c r="AC21" i="165"/>
  <c r="T21" i="165"/>
  <c r="BC19" i="165"/>
  <c r="AO19" i="165"/>
  <c r="AL18" i="165"/>
  <c r="BS16" i="165"/>
  <c r="BT16" i="165" s="1"/>
  <c r="BS12" i="165"/>
  <c r="BS6" i="165"/>
  <c r="BT6" i="165" s="1"/>
  <c r="BR3" i="165"/>
  <c r="BJ3" i="165"/>
  <c r="BF3" i="165"/>
  <c r="BS63" i="164"/>
  <c r="BT63" i="164" s="1"/>
  <c r="BS62" i="164"/>
  <c r="BT62" i="164" s="1"/>
  <c r="BS61" i="164"/>
  <c r="BT61" i="164" s="1"/>
  <c r="BS60" i="164"/>
  <c r="BT60" i="164" s="1"/>
  <c r="BS59" i="164"/>
  <c r="BT59" i="164" s="1"/>
  <c r="BS58" i="164"/>
  <c r="BT58" i="164" s="1"/>
  <c r="BS55" i="164"/>
  <c r="BT55" i="164" s="1"/>
  <c r="BS53" i="164"/>
  <c r="BT53" i="164" s="1"/>
  <c r="BS41" i="164"/>
  <c r="BT41" i="164" s="1"/>
  <c r="BS39" i="164"/>
  <c r="BT39" i="164" s="1"/>
  <c r="BS36" i="164"/>
  <c r="BT36" i="164" s="1"/>
  <c r="BS33" i="164"/>
  <c r="BT33" i="164" s="1"/>
  <c r="BS24" i="164"/>
  <c r="BT24" i="164" s="1"/>
  <c r="BS17" i="164"/>
  <c r="BT17" i="164" s="1"/>
  <c r="BS16" i="164"/>
  <c r="BT16" i="164" s="1"/>
  <c r="BS15" i="164"/>
  <c r="BT15" i="164" s="1"/>
  <c r="BS14" i="164"/>
  <c r="BT14" i="164" s="1"/>
  <c r="BS13" i="164"/>
  <c r="BT13" i="164" s="1"/>
  <c r="BS11" i="164"/>
  <c r="BT11" i="164" s="1"/>
  <c r="BS9" i="164"/>
  <c r="BS3" i="164" s="1"/>
  <c r="BR3" i="164"/>
  <c r="BS51" i="163"/>
  <c r="BT51" i="163" s="1"/>
  <c r="BS50" i="163"/>
  <c r="BT50" i="163" s="1"/>
  <c r="BT48" i="163"/>
  <c r="BS48" i="163"/>
  <c r="BS46" i="163"/>
  <c r="BT46" i="163" s="1"/>
  <c r="BS45" i="163"/>
  <c r="BT45" i="163" s="1"/>
  <c r="BS44" i="163"/>
  <c r="BT44" i="163" s="1"/>
  <c r="BT39" i="163"/>
  <c r="BS39" i="163"/>
  <c r="BS38" i="163"/>
  <c r="BT38" i="163" s="1"/>
  <c r="BS37" i="163"/>
  <c r="BT37" i="163" s="1"/>
  <c r="BS36" i="163"/>
  <c r="BT36" i="163" s="1"/>
  <c r="BT35" i="163"/>
  <c r="BS35" i="163"/>
  <c r="BS34" i="163"/>
  <c r="BT34" i="163" s="1"/>
  <c r="BS33" i="163"/>
  <c r="BT33" i="163" s="1"/>
  <c r="BS32" i="163"/>
  <c r="BT32" i="163" s="1"/>
  <c r="BT31" i="163"/>
  <c r="BS31" i="163"/>
  <c r="BS30" i="163"/>
  <c r="BT30" i="163" s="1"/>
  <c r="BS29" i="163"/>
  <c r="BT29" i="163" s="1"/>
  <c r="BS28" i="163"/>
  <c r="BT28" i="163" s="1"/>
  <c r="BS27" i="163"/>
  <c r="BS26" i="163"/>
  <c r="BT26" i="163" s="1"/>
  <c r="BS21" i="163"/>
  <c r="BT21" i="163" s="1"/>
  <c r="BS20" i="163"/>
  <c r="BT20" i="163" s="1"/>
  <c r="BT19" i="163"/>
  <c r="BS19" i="163"/>
  <c r="BS16" i="163"/>
  <c r="BT16" i="163" s="1"/>
  <c r="BS15" i="163"/>
  <c r="BT15" i="163" s="1"/>
  <c r="BS14" i="163"/>
  <c r="BT14" i="163" s="1"/>
  <c r="BT13" i="163"/>
  <c r="BS13" i="163"/>
  <c r="BS12" i="163"/>
  <c r="BT12" i="163" s="1"/>
  <c r="BS6" i="163"/>
  <c r="BT6" i="163" s="1"/>
  <c r="BR3" i="163"/>
  <c r="BJ3" i="163"/>
  <c r="BF3" i="163"/>
  <c r="BA3" i="163"/>
  <c r="BS16" i="136"/>
  <c r="BT16" i="136" s="1"/>
  <c r="BT15" i="136"/>
  <c r="BT14" i="136"/>
  <c r="BS12" i="136"/>
  <c r="BT12" i="136" s="1"/>
  <c r="BR3" i="136"/>
  <c r="BS63" i="133"/>
  <c r="BT63" i="133" s="1"/>
  <c r="BS62" i="133"/>
  <c r="BT62" i="133" s="1"/>
  <c r="BS59" i="133"/>
  <c r="BT59" i="133" s="1"/>
  <c r="BS60" i="133"/>
  <c r="BT60" i="133" s="1"/>
  <c r="BS61" i="133"/>
  <c r="BT61" i="133" s="1"/>
  <c r="BS58" i="133"/>
  <c r="BT58" i="133" s="1"/>
  <c r="BS55" i="133"/>
  <c r="BT55" i="133" s="1"/>
  <c r="BS53" i="133"/>
  <c r="BT53" i="133" s="1"/>
  <c r="BS41" i="133"/>
  <c r="BT41" i="133" s="1"/>
  <c r="BS39" i="133"/>
  <c r="BT39" i="133" s="1"/>
  <c r="BS36" i="133"/>
  <c r="BT36" i="133" s="1"/>
  <c r="BS33" i="133"/>
  <c r="BT33" i="133" s="1"/>
  <c r="BS24" i="133"/>
  <c r="BT24" i="133" s="1"/>
  <c r="BS17" i="133"/>
  <c r="BT17" i="133" s="1"/>
  <c r="BS16" i="133"/>
  <c r="BT16" i="133" s="1"/>
  <c r="BS15" i="133"/>
  <c r="BT15" i="133" s="1"/>
  <c r="BS14" i="133"/>
  <c r="BT14" i="133" s="1"/>
  <c r="BS13" i="133"/>
  <c r="BT13" i="133" s="1"/>
  <c r="BS11" i="133"/>
  <c r="BT11" i="133" s="1"/>
  <c r="BS9" i="133"/>
  <c r="BR3" i="133"/>
  <c r="BS51" i="132"/>
  <c r="BT51" i="132" s="1"/>
  <c r="BS50" i="132"/>
  <c r="BT50" i="132" s="1"/>
  <c r="BS48" i="132"/>
  <c r="BT48" i="132" s="1"/>
  <c r="BS46" i="132"/>
  <c r="BT46" i="132" s="1"/>
  <c r="BS35" i="132"/>
  <c r="BT35" i="132" s="1"/>
  <c r="BS45" i="132"/>
  <c r="BT45" i="132" s="1"/>
  <c r="BS44" i="132"/>
  <c r="BT44" i="132" s="1"/>
  <c r="BS39" i="132"/>
  <c r="BT39" i="132" s="1"/>
  <c r="BS43" i="132"/>
  <c r="BT43" i="132" s="1"/>
  <c r="BT42" i="132"/>
  <c r="BT41" i="132"/>
  <c r="BT40" i="132"/>
  <c r="BS38" i="132"/>
  <c r="BT38" i="132" s="1"/>
  <c r="BS16" i="109"/>
  <c r="BT16" i="109" s="1"/>
  <c r="BS37" i="132"/>
  <c r="BT37" i="132" s="1"/>
  <c r="BS32" i="132"/>
  <c r="BT32" i="132" s="1"/>
  <c r="BS31" i="132"/>
  <c r="BT31" i="132" s="1"/>
  <c r="BS30" i="132"/>
  <c r="BT30" i="132" s="1"/>
  <c r="BS36" i="132"/>
  <c r="BT36" i="132" s="1"/>
  <c r="BS34" i="132"/>
  <c r="BT34" i="132" s="1"/>
  <c r="BS33" i="132"/>
  <c r="BT33" i="132" s="1"/>
  <c r="BS29" i="132"/>
  <c r="BT29" i="132" s="1"/>
  <c r="BS28" i="132"/>
  <c r="BT28" i="132" s="1"/>
  <c r="BS27" i="132"/>
  <c r="BT27" i="132" s="1"/>
  <c r="BS26" i="132"/>
  <c r="BT26" i="132" s="1"/>
  <c r="BS21" i="132"/>
  <c r="BT21" i="132" s="1"/>
  <c r="BS20" i="132"/>
  <c r="BT20" i="132" s="1"/>
  <c r="BS19" i="132"/>
  <c r="BT19" i="132" s="1"/>
  <c r="BS13" i="132"/>
  <c r="BT13" i="132" s="1"/>
  <c r="BS16" i="132"/>
  <c r="BT16" i="132" s="1"/>
  <c r="BS15" i="132"/>
  <c r="BT15" i="132" s="1"/>
  <c r="BS14" i="132"/>
  <c r="BT14" i="132" s="1"/>
  <c r="BS12" i="132"/>
  <c r="BT12" i="132" s="1"/>
  <c r="BS6" i="132"/>
  <c r="BT6" i="132" s="1"/>
  <c r="BR3" i="132"/>
  <c r="BS72" i="109"/>
  <c r="BT72" i="109" s="1"/>
  <c r="BS66" i="109"/>
  <c r="BT66" i="109" s="1"/>
  <c r="BS60" i="109"/>
  <c r="BT60" i="109" s="1"/>
  <c r="BS59" i="109"/>
  <c r="BS15" i="109"/>
  <c r="BT15" i="109" s="1"/>
  <c r="BS14" i="109"/>
  <c r="BT14" i="109" s="1"/>
  <c r="BT8" i="109"/>
  <c r="BT9" i="109"/>
  <c r="BT7" i="109"/>
  <c r="BT65" i="42"/>
  <c r="BU65" i="42" s="1"/>
  <c r="BT64" i="42"/>
  <c r="BU64" i="42" s="1"/>
  <c r="BT62" i="42"/>
  <c r="BU62" i="42" s="1"/>
  <c r="BT52" i="42"/>
  <c r="BU52" i="42" s="1"/>
  <c r="BT51" i="42"/>
  <c r="BU51" i="42" s="1"/>
  <c r="BT50" i="42"/>
  <c r="BU50" i="42" s="1"/>
  <c r="BT49" i="42"/>
  <c r="BU49" i="42" s="1"/>
  <c r="BT48" i="42"/>
  <c r="BU48" i="42" s="1"/>
  <c r="BT47" i="42"/>
  <c r="BU47" i="42" s="1"/>
  <c r="BT46" i="42"/>
  <c r="BU46" i="42" s="1"/>
  <c r="BT42" i="42"/>
  <c r="BU42" i="42" s="1"/>
  <c r="BT36" i="42"/>
  <c r="BU36" i="42" s="1"/>
  <c r="BT32" i="42"/>
  <c r="BU32" i="42" s="1"/>
  <c r="BT30" i="42"/>
  <c r="BU30" i="42" s="1"/>
  <c r="BT29" i="42"/>
  <c r="BU29" i="42" s="1"/>
  <c r="BT27" i="42"/>
  <c r="BU27" i="42" s="1"/>
  <c r="BT25" i="42"/>
  <c r="BU25" i="42" s="1"/>
  <c r="BT24" i="42"/>
  <c r="BU24" i="42" s="1"/>
  <c r="BT21" i="42"/>
  <c r="BU21" i="42" s="1"/>
  <c r="BT19" i="42"/>
  <c r="BU19" i="42" s="1"/>
  <c r="BT18" i="42"/>
  <c r="BU18" i="42" s="1"/>
  <c r="BU16" i="42"/>
  <c r="BT16" i="42"/>
  <c r="BT15" i="42"/>
  <c r="BU15" i="42" s="1"/>
  <c r="BS3" i="42"/>
  <c r="BT4" i="42"/>
  <c r="BU4" i="42" s="1"/>
  <c r="BT59" i="109" l="1"/>
  <c r="BT3" i="109" s="1"/>
  <c r="BP1" i="109" s="1"/>
  <c r="N38" i="152" s="1"/>
  <c r="R38" i="152" s="1"/>
  <c r="BS3" i="109"/>
  <c r="BS3" i="166"/>
  <c r="BS3" i="168"/>
  <c r="BS3" i="165"/>
  <c r="BU3" i="149"/>
  <c r="BQ1" i="149" s="1"/>
  <c r="N48" i="152" s="1"/>
  <c r="R48" i="152" s="1"/>
  <c r="BT3" i="149"/>
  <c r="BS3" i="163"/>
  <c r="BT27" i="163"/>
  <c r="BT3" i="163" s="1"/>
  <c r="BP1" i="163" s="1"/>
  <c r="N42" i="152" s="1"/>
  <c r="R42" i="152" s="1"/>
  <c r="BT9" i="167"/>
  <c r="BT3" i="167" s="1"/>
  <c r="BP1" i="167" s="1"/>
  <c r="N46" i="152" s="1"/>
  <c r="R46" i="152" s="1"/>
  <c r="BT13" i="166"/>
  <c r="BT3" i="166" s="1"/>
  <c r="BP1" i="166" s="1"/>
  <c r="BT12" i="168"/>
  <c r="BT3" i="168" s="1"/>
  <c r="BP1" i="168" s="1"/>
  <c r="N47" i="152" s="1"/>
  <c r="R47" i="152" s="1"/>
  <c r="BT9" i="164"/>
  <c r="BT3" i="164" s="1"/>
  <c r="BP1" i="164" s="1"/>
  <c r="N43" i="152" s="1"/>
  <c r="R43" i="152" s="1"/>
  <c r="BT12" i="165"/>
  <c r="BT3" i="165" s="1"/>
  <c r="BP1" i="165" s="1"/>
  <c r="N44" i="152" s="1"/>
  <c r="R44" i="152" s="1"/>
  <c r="BT3" i="136"/>
  <c r="BP1" i="136" s="1"/>
  <c r="N41" i="152" s="1"/>
  <c r="R41" i="152" s="1"/>
  <c r="BS3" i="136"/>
  <c r="BS3" i="133"/>
  <c r="BT9" i="133"/>
  <c r="BT3" i="133" s="1"/>
  <c r="BP1" i="133" s="1"/>
  <c r="N40" i="152" s="1"/>
  <c r="R40" i="152" s="1"/>
  <c r="BT3" i="132"/>
  <c r="BP1" i="132" s="1"/>
  <c r="BS3" i="132"/>
  <c r="BU3" i="42"/>
  <c r="BQ1" i="42" s="1"/>
  <c r="N37" i="152" s="1"/>
  <c r="R37" i="152" s="1"/>
  <c r="BT3" i="42"/>
  <c r="N39" i="152" l="1"/>
  <c r="R39" i="152" s="1"/>
  <c r="N45" i="152"/>
  <c r="R45" i="152" s="1"/>
  <c r="P6" i="157"/>
  <c r="G5" i="156"/>
  <c r="I5" i="155"/>
  <c r="H5" i="154"/>
  <c r="P5" i="153"/>
  <c r="S3" i="157"/>
  <c r="K3" i="156"/>
  <c r="K3" i="155"/>
  <c r="J3" i="154"/>
  <c r="R4" i="153"/>
  <c r="O16" i="157"/>
  <c r="K16" i="157"/>
  <c r="BT11" i="142"/>
  <c r="BU10" i="140" l="1"/>
  <c r="P8" i="150"/>
  <c r="CP2" i="143"/>
  <c r="CL2" i="143"/>
  <c r="CG2" i="143"/>
  <c r="CP2" i="142"/>
  <c r="CL2" i="142"/>
  <c r="CG2" i="142"/>
  <c r="CP2" i="141"/>
  <c r="CL2" i="141"/>
  <c r="CG2" i="141"/>
  <c r="CP2" i="140"/>
  <c r="CL2" i="140"/>
  <c r="CG2" i="140"/>
  <c r="CB2" i="150"/>
  <c r="BX2" i="150"/>
  <c r="BS2" i="150"/>
  <c r="BJ3" i="149"/>
  <c r="BF3" i="149"/>
  <c r="BA3" i="149"/>
  <c r="BJ3" i="136"/>
  <c r="BF3" i="136"/>
  <c r="BJ3" i="133"/>
  <c r="BF3" i="133"/>
  <c r="AR29" i="136"/>
  <c r="AR24" i="136"/>
  <c r="BJ3" i="109"/>
  <c r="BF3" i="109"/>
  <c r="BA3" i="109"/>
  <c r="AR25" i="136"/>
  <c r="BD24" i="136"/>
  <c r="AR23" i="136"/>
  <c r="AR22" i="136"/>
  <c r="BE21" i="136"/>
  <c r="AV21" i="136"/>
  <c r="AC21" i="136"/>
  <c r="T21" i="136"/>
  <c r="BC19" i="136"/>
  <c r="AO19" i="136"/>
  <c r="AL18" i="136"/>
  <c r="CP40" i="150" l="1"/>
  <c r="CO40" i="150"/>
  <c r="CN40" i="150"/>
  <c r="CM40" i="150"/>
  <c r="CP39" i="150"/>
  <c r="CO39" i="150"/>
  <c r="CN39" i="150"/>
  <c r="CM39" i="150"/>
  <c r="CP38" i="150"/>
  <c r="CO38" i="150"/>
  <c r="CN38" i="150"/>
  <c r="CM38" i="150"/>
  <c r="CP37" i="150"/>
  <c r="CO37" i="150"/>
  <c r="CN37" i="150"/>
  <c r="CM37" i="150"/>
  <c r="CP36" i="150"/>
  <c r="CO36" i="150"/>
  <c r="CN36" i="150"/>
  <c r="CM36" i="150"/>
  <c r="CP35" i="150"/>
  <c r="CO35" i="150"/>
  <c r="CN35" i="150"/>
  <c r="CM35" i="150"/>
  <c r="CP34" i="150"/>
  <c r="CO34" i="150"/>
  <c r="CN34" i="150"/>
  <c r="CM34" i="150"/>
  <c r="CP33" i="150"/>
  <c r="CO33" i="150"/>
  <c r="CN33" i="150"/>
  <c r="CM33" i="150"/>
  <c r="CP32" i="150"/>
  <c r="CO32" i="150"/>
  <c r="CN32" i="150"/>
  <c r="CM32" i="150"/>
  <c r="CP31" i="150"/>
  <c r="CO31" i="150"/>
  <c r="CN31" i="150"/>
  <c r="CM31" i="150"/>
  <c r="CP30" i="150"/>
  <c r="CO30" i="150"/>
  <c r="CN30" i="150"/>
  <c r="CM30" i="150"/>
  <c r="CP29" i="150"/>
  <c r="CO29" i="150"/>
  <c r="CN29" i="150"/>
  <c r="CM29" i="150"/>
  <c r="CP28" i="150"/>
  <c r="CO28" i="150"/>
  <c r="CN28" i="150"/>
  <c r="CM28" i="150"/>
  <c r="CP27" i="150"/>
  <c r="CO27" i="150"/>
  <c r="CN27" i="150"/>
  <c r="CM27" i="150"/>
  <c r="CP26" i="150"/>
  <c r="CO26" i="150"/>
  <c r="CN26" i="150"/>
  <c r="CM26" i="150"/>
  <c r="CP25" i="150"/>
  <c r="CO25" i="150"/>
  <c r="CN25" i="150"/>
  <c r="CM25" i="150"/>
  <c r="CP24" i="150"/>
  <c r="CO24" i="150"/>
  <c r="CN24" i="150"/>
  <c r="CM24" i="150"/>
  <c r="CP23" i="150"/>
  <c r="CO23" i="150"/>
  <c r="CN23" i="150"/>
  <c r="CM23" i="150"/>
  <c r="CP22" i="150"/>
  <c r="CO22" i="150"/>
  <c r="CN22" i="150"/>
  <c r="CM22" i="150"/>
  <c r="CP21" i="150"/>
  <c r="CO21" i="150"/>
  <c r="CN21" i="150"/>
  <c r="CM21" i="150"/>
  <c r="CP20" i="150"/>
  <c r="CO20" i="150"/>
  <c r="CN20" i="150"/>
  <c r="CM20" i="150"/>
  <c r="CP19" i="150"/>
  <c r="CO19" i="150"/>
  <c r="CN19" i="150"/>
  <c r="CM19" i="150"/>
  <c r="CP18" i="150"/>
  <c r="CO18" i="150"/>
  <c r="CN18" i="150"/>
  <c r="CM18" i="150"/>
  <c r="CP17" i="150"/>
  <c r="CO17" i="150"/>
  <c r="CN17" i="150"/>
  <c r="CM17" i="1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M7" authorId="0" shapeId="0" xr:uid="{EA687428-0A78-4F12-AC62-ACFE1BF79F85}">
      <text>
        <r>
          <rPr>
            <b/>
            <sz val="9"/>
            <color indexed="81"/>
            <rFont val="MS P ゴシック"/>
            <family val="3"/>
            <charset val="128"/>
          </rPr>
          <t>入力形式：2026/1/1
※検討期間（接続検討申込：3か月，系統連系申込：6か月）を確保した日付としてください。
　また，系統連系申込時は接続検討回答書へ記載の工期を考慮した日付としてください。</t>
        </r>
      </text>
    </comment>
    <comment ref="AM8" authorId="0" shapeId="0" xr:uid="{47466C11-8E37-40B8-999F-7FA46A6ECDAB}">
      <text>
        <r>
          <rPr>
            <b/>
            <sz val="9"/>
            <color indexed="81"/>
            <rFont val="MS P ゴシック"/>
            <family val="3"/>
            <charset val="128"/>
          </rPr>
          <t>入力形式：2026/1/1</t>
        </r>
      </text>
    </comment>
    <comment ref="AM9" authorId="0" shapeId="0" xr:uid="{95A9BAFB-1AF6-4977-88CB-DD6198BE5ADF}">
      <text>
        <r>
          <rPr>
            <b/>
            <sz val="9"/>
            <color indexed="81"/>
            <rFont val="MS P ゴシック"/>
            <family val="3"/>
            <charset val="128"/>
          </rPr>
          <t>入力形式：2026/1/1</t>
        </r>
      </text>
    </comment>
    <comment ref="S46" authorId="0" shapeId="0" xr:uid="{612D1843-86C1-472A-95D0-FD633E5901D4}">
      <text>
        <r>
          <rPr>
            <b/>
            <sz val="9"/>
            <color indexed="81"/>
            <rFont val="MS P ゴシック"/>
            <family val="3"/>
            <charset val="128"/>
          </rPr>
          <t>様式3の2より自動転記されます。</t>
        </r>
      </text>
    </comment>
    <comment ref="X46" authorId="0" shapeId="0" xr:uid="{628532BF-8936-4AF8-B8F3-7B29445E597F}">
      <text>
        <r>
          <rPr>
            <b/>
            <sz val="9"/>
            <color indexed="81"/>
            <rFont val="MS P ゴシック"/>
            <family val="3"/>
            <charset val="128"/>
          </rPr>
          <t>様式３の５よりPCS容量を転記しております。
パネル容量＜PCS容量の場合は手入力をお願いします。</t>
        </r>
      </text>
    </comment>
    <comment ref="X52" authorId="0" shapeId="0" xr:uid="{F1EA4132-CBBD-4A19-BB01-D4736008AF01}">
      <text>
        <r>
          <rPr>
            <b/>
            <sz val="9"/>
            <color indexed="81"/>
            <rFont val="MS P ゴシック"/>
            <family val="3"/>
            <charset val="128"/>
          </rPr>
          <t>「４．発電設備等の定格出力合計」と「６．自家消費電力　最小」より自動計算しております。修正が必要な場合は手入力いただき，下欄「（記載例の計算式に拠らない場合は、考え方や理由を記載）」の記載をお願いします。</t>
        </r>
      </text>
    </comment>
    <comment ref="X53" authorId="0" shapeId="0" xr:uid="{0BB34ABA-6343-4FEC-80E7-1ACCCB8A37E9}">
      <text>
        <r>
          <rPr>
            <b/>
            <sz val="9"/>
            <color indexed="81"/>
            <rFont val="MS P ゴシック"/>
            <family val="3"/>
            <charset val="128"/>
          </rPr>
          <t>「６．自家消費電力　最大」より自動計算しております。修正が必要な場合は手入力いただき，
下欄「（記載例の計算式に拠らない場合は、考え方や理由を記載）」の記載をお願いします。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R14" authorId="0" shapeId="0" xr:uid="{609D1610-E7BC-4D9A-94AC-A24D48B1EB04}">
      <text>
        <r>
          <rPr>
            <b/>
            <sz val="9"/>
            <color indexed="81"/>
            <rFont val="MS P ゴシック"/>
            <family val="3"/>
            <charset val="128"/>
          </rPr>
          <t>記載例:140kVA×16台=2,240kVA</t>
        </r>
      </text>
    </comment>
    <comment ref="AR15" authorId="0" shapeId="0" xr:uid="{470562D1-9E0E-4908-BDEA-4E362DE41298}">
      <text>
        <r>
          <rPr>
            <b/>
            <sz val="9"/>
            <color indexed="81"/>
            <rFont val="MS P ゴシック"/>
            <family val="3"/>
            <charset val="128"/>
          </rPr>
          <t>記載例:125kW×15台+124kW×1台=1,999kW</t>
        </r>
      </text>
    </comment>
    <comment ref="AL20" authorId="0" shapeId="0" xr:uid="{E873C06F-A991-47A8-9D56-DAD5DBD762B0}">
      <text>
        <r>
          <rPr>
            <b/>
            <sz val="9"/>
            <color indexed="81"/>
            <rFont val="MS P ゴシック"/>
            <family val="3"/>
            <charset val="128"/>
          </rPr>
          <t>お申込場所の周波数帯をご確認のうえ記載ください。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R6" authorId="0" shapeId="0" xr:uid="{56504B66-D9C2-4D3C-9946-C68F7DF02882}">
      <text>
        <r>
          <rPr>
            <b/>
            <sz val="9"/>
            <color indexed="81"/>
            <rFont val="MS P ゴシック"/>
            <family val="3"/>
            <charset val="128"/>
          </rPr>
          <t>（例）1～10</t>
        </r>
      </text>
    </comment>
    <comment ref="AR28" authorId="0" shapeId="0" xr:uid="{7A92AA19-F50D-4B00-9986-F62B0749F2A1}">
      <text>
        <r>
          <rPr>
            <b/>
            <sz val="9"/>
            <color indexed="81"/>
            <rFont val="MS P ゴシック"/>
            <family val="3"/>
            <charset val="128"/>
          </rPr>
          <t>PCS1台あたりの定格出力（出力制限前）を
ご記入して下さい。</t>
        </r>
      </text>
    </comment>
    <comment ref="AR31" authorId="0" shapeId="0" xr:uid="{4195A821-B342-4CE3-92AA-78AB153149D5}">
      <text>
        <r>
          <rPr>
            <b/>
            <sz val="9"/>
            <color indexed="81"/>
            <rFont val="MS P ゴシック"/>
            <family val="3"/>
            <charset val="128"/>
          </rPr>
          <t>お申込場所の周波数帯をご確認のうえ記載ください。</t>
        </r>
      </text>
    </comment>
    <comment ref="BC31" authorId="0" shapeId="0" xr:uid="{47A5617A-3C35-4A09-A88A-B3BAFC778915}">
      <text>
        <r>
          <rPr>
            <b/>
            <sz val="9"/>
            <color indexed="81"/>
            <rFont val="MS P ゴシック"/>
            <family val="3"/>
            <charset val="128"/>
          </rPr>
          <t>お申込場所の周波数帯をご確認のうえ記載ください。</t>
        </r>
      </text>
    </comment>
    <comment ref="AR32" authorId="0" shapeId="0" xr:uid="{C1958D0D-4BDF-4B57-A222-831343C6B0B4}">
      <text>
        <r>
          <rPr>
            <b/>
            <sz val="9"/>
            <color indexed="81"/>
            <rFont val="MS P ゴシック"/>
            <family val="3"/>
            <charset val="128"/>
          </rPr>
          <t>お申込場所の周波数帯をご確認のうえ記載ください。</t>
        </r>
      </text>
    </comment>
    <comment ref="BC32" authorId="0" shapeId="0" xr:uid="{B2C0E330-9F72-43AC-8D3D-38B75D321586}">
      <text>
        <r>
          <rPr>
            <b/>
            <sz val="9"/>
            <color indexed="81"/>
            <rFont val="MS P ゴシック"/>
            <family val="3"/>
            <charset val="128"/>
          </rPr>
          <t>お申込場所の周波数帯をご確認のうえ記載ください。</t>
        </r>
      </text>
    </comment>
    <comment ref="AR33" authorId="0" shapeId="0" xr:uid="{0ED496E7-529D-4C9D-BB69-1AFAEADCDF47}">
      <text>
        <r>
          <rPr>
            <b/>
            <sz val="9"/>
            <color indexed="81"/>
            <rFont val="MS P ゴシック"/>
            <family val="3"/>
            <charset val="128"/>
          </rPr>
          <t>お申込場所の周波数帯をご確認のうえ記載ください。</t>
        </r>
      </text>
    </comment>
    <comment ref="AR34" authorId="0" shapeId="0" xr:uid="{2F6A7DB6-D576-43EB-AE66-570697567237}">
      <text>
        <r>
          <rPr>
            <b/>
            <sz val="9"/>
            <color indexed="81"/>
            <rFont val="MS P ゴシック"/>
            <family val="3"/>
            <charset val="128"/>
          </rPr>
          <t>お申込場所の周波数帯をご確認のうえ記載ください。</t>
        </r>
      </text>
    </comment>
    <comment ref="AR35" authorId="0" shapeId="0" xr:uid="{B656A7A2-0A1D-4DD9-B0FA-0C30291B5CF2}">
      <text>
        <r>
          <rPr>
            <b/>
            <sz val="9"/>
            <color indexed="81"/>
            <rFont val="MS P ゴシック"/>
            <family val="3"/>
            <charset val="128"/>
          </rPr>
          <t>お申込場所の周波数帯をご確認のうえ記載ください。</t>
        </r>
      </text>
    </comment>
    <comment ref="BC35" authorId="0" shapeId="0" xr:uid="{F1D5F0C6-4349-4338-A220-3F674BCE4B73}">
      <text>
        <r>
          <rPr>
            <b/>
            <sz val="9"/>
            <color indexed="81"/>
            <rFont val="MS P ゴシック"/>
            <family val="3"/>
            <charset val="128"/>
          </rPr>
          <t>お申込場所の周波数帯をご確認のうえ記載ください。</t>
        </r>
      </text>
    </comment>
    <comment ref="AR36" authorId="0" shapeId="0" xr:uid="{6B4AEA61-DCF6-4AF3-863D-7318AA93FF0B}">
      <text>
        <r>
          <rPr>
            <b/>
            <sz val="9"/>
            <color indexed="81"/>
            <rFont val="MS P ゴシック"/>
            <family val="3"/>
            <charset val="128"/>
          </rPr>
          <t>お申込場所の周波数帯をご確認のうえ記載ください。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39" authorId="0" shapeId="0" xr:uid="{EDD62A00-E7C5-46CA-9905-E64B28DBE45B}">
      <text>
        <r>
          <rPr>
            <b/>
            <sz val="9"/>
            <color indexed="81"/>
            <rFont val="MS P ゴシック"/>
            <family val="3"/>
            <charset val="128"/>
          </rPr>
          <t>お申込場所の周波数帯をご確認のうえ記載ください。</t>
        </r>
      </text>
    </comment>
    <comment ref="AK41" authorId="0" shapeId="0" xr:uid="{C912861F-45FB-49C4-A44E-5FF67E7D2934}">
      <text>
        <r>
          <rPr>
            <b/>
            <sz val="9"/>
            <color indexed="81"/>
            <rFont val="MS P ゴシック"/>
            <family val="3"/>
            <charset val="128"/>
          </rPr>
          <t>お申込場所の周波数帯をご確認のうえ記載ください。</t>
        </r>
      </text>
    </comment>
    <comment ref="AK43" authorId="0" shapeId="0" xr:uid="{39191E70-DA83-4603-AA8F-68E5CE0B59CE}">
      <text>
        <r>
          <rPr>
            <b/>
            <sz val="9"/>
            <color indexed="81"/>
            <rFont val="MS P ゴシック"/>
            <family val="3"/>
            <charset val="128"/>
          </rPr>
          <t>お申込場所の周波数帯をご確認のうえ記載ください。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R14" authorId="0" shapeId="0" xr:uid="{CE172EB8-9958-439E-8B3E-E12F87777418}">
      <text>
        <r>
          <rPr>
            <b/>
            <sz val="9"/>
            <color indexed="81"/>
            <rFont val="MS P ゴシック"/>
            <family val="3"/>
            <charset val="128"/>
          </rPr>
          <t>記載例:140kVA×16台=2,240kVA</t>
        </r>
      </text>
    </comment>
    <comment ref="AR15" authorId="0" shapeId="0" xr:uid="{BB7EA328-56CA-4091-9EC0-8AD4FCA3412B}">
      <text>
        <r>
          <rPr>
            <b/>
            <sz val="9"/>
            <color indexed="81"/>
            <rFont val="MS P ゴシック"/>
            <family val="3"/>
            <charset val="128"/>
          </rPr>
          <t>記載例:125kW×15台+124kW×1台=1,999kW</t>
        </r>
      </text>
    </comment>
    <comment ref="AL20" authorId="0" shapeId="0" xr:uid="{21633B55-D15C-4C4C-8D8B-E93036EE77F6}">
      <text>
        <r>
          <rPr>
            <b/>
            <sz val="9"/>
            <color indexed="81"/>
            <rFont val="MS P ゴシック"/>
            <family val="3"/>
            <charset val="128"/>
          </rPr>
          <t>お申込場所の周波数帯をご確認のうえ記載ください。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R6" authorId="0" shapeId="0" xr:uid="{B1225772-DD96-44E0-A0BD-5FC2E76965B7}">
      <text>
        <r>
          <rPr>
            <b/>
            <sz val="9"/>
            <color indexed="81"/>
            <rFont val="MS P ゴシック"/>
            <family val="3"/>
            <charset val="128"/>
          </rPr>
          <t>（例）11～15</t>
        </r>
      </text>
    </comment>
    <comment ref="AR28" authorId="0" shapeId="0" xr:uid="{D3877FB7-53EB-4D98-AD53-B27F3B21ABDA}">
      <text>
        <r>
          <rPr>
            <b/>
            <sz val="9"/>
            <color indexed="81"/>
            <rFont val="MS P ゴシック"/>
            <family val="3"/>
            <charset val="128"/>
          </rPr>
          <t>PCS1台あたりの定格出力（出力制限前）を
ご記入して下さい。</t>
        </r>
      </text>
    </comment>
    <comment ref="AR31" authorId="0" shapeId="0" xr:uid="{28F30DC6-FB4F-414C-8D89-21DA0BA2688A}">
      <text>
        <r>
          <rPr>
            <b/>
            <sz val="9"/>
            <color indexed="81"/>
            <rFont val="MS P ゴシック"/>
            <family val="3"/>
            <charset val="128"/>
          </rPr>
          <t>お申込場所の周波数帯をご確認のうえ記載ください。</t>
        </r>
      </text>
    </comment>
    <comment ref="BC31" authorId="0" shapeId="0" xr:uid="{BD80861D-CD08-4713-BC6E-5811FA92D95A}">
      <text>
        <r>
          <rPr>
            <b/>
            <sz val="9"/>
            <color indexed="81"/>
            <rFont val="MS P ゴシック"/>
            <family val="3"/>
            <charset val="128"/>
          </rPr>
          <t>お申込場所の周波数帯をご確認のうえ記載ください。</t>
        </r>
      </text>
    </comment>
    <comment ref="AR32" authorId="0" shapeId="0" xr:uid="{24831342-3CD6-4174-80B1-5971BDAD692C}">
      <text>
        <r>
          <rPr>
            <b/>
            <sz val="9"/>
            <color indexed="81"/>
            <rFont val="MS P ゴシック"/>
            <family val="3"/>
            <charset val="128"/>
          </rPr>
          <t>お申込場所の周波数帯をご確認のうえ記載ください。</t>
        </r>
      </text>
    </comment>
    <comment ref="BC32" authorId="0" shapeId="0" xr:uid="{A05693F0-28FB-401C-9523-45FB33A283F4}">
      <text>
        <r>
          <rPr>
            <b/>
            <sz val="9"/>
            <color indexed="81"/>
            <rFont val="MS P ゴシック"/>
            <family val="3"/>
            <charset val="128"/>
          </rPr>
          <t>お申込場所の周波数帯をご確認のうえ記載ください。</t>
        </r>
      </text>
    </comment>
    <comment ref="AR33" authorId="0" shapeId="0" xr:uid="{C97E8487-8EB0-4600-8550-F4D15F5E73C1}">
      <text>
        <r>
          <rPr>
            <b/>
            <sz val="9"/>
            <color indexed="81"/>
            <rFont val="MS P ゴシック"/>
            <family val="3"/>
            <charset val="128"/>
          </rPr>
          <t>お申込場所の周波数帯をご確認のうえ記載ください。</t>
        </r>
      </text>
    </comment>
    <comment ref="AR34" authorId="0" shapeId="0" xr:uid="{1A197CF8-52DB-4CAB-8018-F1A4A36A736C}">
      <text>
        <r>
          <rPr>
            <b/>
            <sz val="9"/>
            <color indexed="81"/>
            <rFont val="MS P ゴシック"/>
            <family val="3"/>
            <charset val="128"/>
          </rPr>
          <t>お申込場所の周波数帯をご確認のうえ記載ください。</t>
        </r>
      </text>
    </comment>
    <comment ref="AR35" authorId="0" shapeId="0" xr:uid="{ACDC20C7-12CD-4F67-852C-DE7D5AD69193}">
      <text>
        <r>
          <rPr>
            <b/>
            <sz val="9"/>
            <color indexed="81"/>
            <rFont val="MS P ゴシック"/>
            <family val="3"/>
            <charset val="128"/>
          </rPr>
          <t>お申込場所の周波数帯をご確認のうえ記載ください。</t>
        </r>
      </text>
    </comment>
    <comment ref="BC35" authorId="0" shapeId="0" xr:uid="{0E6583BB-EBF8-40D7-B069-ED1A4E7B85EA}">
      <text>
        <r>
          <rPr>
            <b/>
            <sz val="9"/>
            <color indexed="81"/>
            <rFont val="MS P ゴシック"/>
            <family val="3"/>
            <charset val="128"/>
          </rPr>
          <t>お申込場所の周波数帯をご確認のうえ記載ください。</t>
        </r>
      </text>
    </comment>
    <comment ref="AR36" authorId="0" shapeId="0" xr:uid="{771C706F-4BF9-4A9F-817B-236E92B8CF5D}">
      <text>
        <r>
          <rPr>
            <b/>
            <sz val="9"/>
            <color indexed="81"/>
            <rFont val="MS P ゴシック"/>
            <family val="3"/>
            <charset val="128"/>
          </rPr>
          <t>お申込場所の周波数帯をご確認のうえ記載ください。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39" authorId="0" shapeId="0" xr:uid="{8D7ACDD9-6112-4455-98FF-F62AF03B8F89}">
      <text>
        <r>
          <rPr>
            <b/>
            <sz val="9"/>
            <color indexed="81"/>
            <rFont val="MS P ゴシック"/>
            <family val="3"/>
            <charset val="128"/>
          </rPr>
          <t>お申込場所の周波数帯をご確認のうえ記載ください。</t>
        </r>
      </text>
    </comment>
    <comment ref="AK41" authorId="0" shapeId="0" xr:uid="{C8B92F0B-A604-4D75-B198-EF1FBA67631C}">
      <text>
        <r>
          <rPr>
            <b/>
            <sz val="9"/>
            <color indexed="81"/>
            <rFont val="MS P ゴシック"/>
            <family val="3"/>
            <charset val="128"/>
          </rPr>
          <t>お申込場所の周波数帯をご確認のうえ記載ください。</t>
        </r>
      </text>
    </comment>
    <comment ref="AK43" authorId="0" shapeId="0" xr:uid="{A878C433-AE8D-4ACE-BB65-C3F87011405D}">
      <text>
        <r>
          <rPr>
            <b/>
            <sz val="9"/>
            <color indexed="81"/>
            <rFont val="MS P ゴシック"/>
            <family val="3"/>
            <charset val="128"/>
          </rPr>
          <t>お申込場所の周波数帯をご確認のうえ記載ください。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R14" authorId="0" shapeId="0" xr:uid="{3B9B3592-247E-4C76-AA10-45BAC92F8359}">
      <text>
        <r>
          <rPr>
            <b/>
            <sz val="9"/>
            <color indexed="81"/>
            <rFont val="MS P ゴシック"/>
            <family val="3"/>
            <charset val="128"/>
          </rPr>
          <t>記載例:140kVA×16台=2,240kVA</t>
        </r>
      </text>
    </comment>
    <comment ref="AR15" authorId="0" shapeId="0" xr:uid="{EF146BC4-98BE-4395-8E60-D6F0040C3D23}">
      <text>
        <r>
          <rPr>
            <b/>
            <sz val="9"/>
            <color indexed="81"/>
            <rFont val="MS P ゴシック"/>
            <family val="3"/>
            <charset val="128"/>
          </rPr>
          <t>記載例:125kW×15台+124kW×1台=1,999kW</t>
        </r>
      </text>
    </comment>
    <comment ref="AL20" authorId="0" shapeId="0" xr:uid="{A88710F1-6395-4996-A466-DB167D0D2285}">
      <text>
        <r>
          <rPr>
            <b/>
            <sz val="9"/>
            <color indexed="81"/>
            <rFont val="MS P ゴシック"/>
            <family val="3"/>
            <charset val="128"/>
          </rPr>
          <t>お申込場所の周波数帯をご確認のうえ記載ください。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R6" authorId="0" shapeId="0" xr:uid="{0275A3BB-4AA6-4524-88BA-A6286C32D395}">
      <text>
        <r>
          <rPr>
            <b/>
            <sz val="9"/>
            <color indexed="81"/>
            <rFont val="MS P ゴシック"/>
            <family val="3"/>
            <charset val="128"/>
          </rPr>
          <t>（例）16～20</t>
        </r>
      </text>
    </comment>
    <comment ref="AR28" authorId="0" shapeId="0" xr:uid="{08D9BC05-A973-4625-8BF8-E7563749D8D1}">
      <text>
        <r>
          <rPr>
            <b/>
            <sz val="9"/>
            <color indexed="81"/>
            <rFont val="MS P ゴシック"/>
            <family val="3"/>
            <charset val="128"/>
          </rPr>
          <t>PCS1台あたりの定格出力（出力制限前）を
ご記入して下さい。</t>
        </r>
      </text>
    </comment>
    <comment ref="AR31" authorId="0" shapeId="0" xr:uid="{C27E555C-856C-4427-A45C-FC2AA9624592}">
      <text>
        <r>
          <rPr>
            <b/>
            <sz val="9"/>
            <color indexed="81"/>
            <rFont val="MS P ゴシック"/>
            <family val="3"/>
            <charset val="128"/>
          </rPr>
          <t>お申込場所の周波数帯をご確認のうえ記載ください。</t>
        </r>
      </text>
    </comment>
    <comment ref="BC31" authorId="0" shapeId="0" xr:uid="{EE0B22E3-3BBF-4956-AA1D-7522A012460C}">
      <text>
        <r>
          <rPr>
            <b/>
            <sz val="9"/>
            <color indexed="81"/>
            <rFont val="MS P ゴシック"/>
            <family val="3"/>
            <charset val="128"/>
          </rPr>
          <t>お申込場所の周波数帯をご確認のうえ記載ください。</t>
        </r>
      </text>
    </comment>
    <comment ref="AR32" authorId="0" shapeId="0" xr:uid="{9BD1E447-7C41-4D32-A567-6FD2FF5FECC6}">
      <text>
        <r>
          <rPr>
            <b/>
            <sz val="9"/>
            <color indexed="81"/>
            <rFont val="MS P ゴシック"/>
            <family val="3"/>
            <charset val="128"/>
          </rPr>
          <t>お申込場所の周波数帯をご確認のうえ記載ください。</t>
        </r>
      </text>
    </comment>
    <comment ref="BC32" authorId="0" shapeId="0" xr:uid="{3DC33E4D-B7BF-4C0D-8D8C-6C8D40520BAA}">
      <text>
        <r>
          <rPr>
            <b/>
            <sz val="9"/>
            <color indexed="81"/>
            <rFont val="MS P ゴシック"/>
            <family val="3"/>
            <charset val="128"/>
          </rPr>
          <t>お申込場所の周波数帯をご確認のうえ記載ください。</t>
        </r>
      </text>
    </comment>
    <comment ref="AR33" authorId="0" shapeId="0" xr:uid="{4AF34E3B-8187-4F26-8FBD-EC3EDEB4501A}">
      <text>
        <r>
          <rPr>
            <b/>
            <sz val="9"/>
            <color indexed="81"/>
            <rFont val="MS P ゴシック"/>
            <family val="3"/>
            <charset val="128"/>
          </rPr>
          <t>お申込場所の周波数帯をご確認のうえ記載ください。</t>
        </r>
      </text>
    </comment>
    <comment ref="AR34" authorId="0" shapeId="0" xr:uid="{63F3952E-8A40-43F3-8E5A-550622C52A03}">
      <text>
        <r>
          <rPr>
            <b/>
            <sz val="9"/>
            <color indexed="81"/>
            <rFont val="MS P ゴシック"/>
            <family val="3"/>
            <charset val="128"/>
          </rPr>
          <t>お申込場所の周波数帯をご確認のうえ記載ください。</t>
        </r>
      </text>
    </comment>
    <comment ref="AR35" authorId="0" shapeId="0" xr:uid="{2E814FBD-63F7-4832-93B6-462043DDC577}">
      <text>
        <r>
          <rPr>
            <b/>
            <sz val="9"/>
            <color indexed="81"/>
            <rFont val="MS P ゴシック"/>
            <family val="3"/>
            <charset val="128"/>
          </rPr>
          <t>お申込場所の周波数帯をご確認のうえ記載ください。</t>
        </r>
      </text>
    </comment>
    <comment ref="BC35" authorId="0" shapeId="0" xr:uid="{10E05EA0-5294-4E12-88D3-AE69DE668029}">
      <text>
        <r>
          <rPr>
            <b/>
            <sz val="9"/>
            <color indexed="81"/>
            <rFont val="MS P ゴシック"/>
            <family val="3"/>
            <charset val="128"/>
          </rPr>
          <t>お申込場所の周波数帯をご確認のうえ記載ください。</t>
        </r>
      </text>
    </comment>
    <comment ref="AR36" authorId="0" shapeId="0" xr:uid="{3A707108-2903-4A14-98B2-81A0E844DA76}">
      <text>
        <r>
          <rPr>
            <b/>
            <sz val="9"/>
            <color indexed="81"/>
            <rFont val="MS P ゴシック"/>
            <family val="3"/>
            <charset val="128"/>
          </rPr>
          <t>お申込場所の周波数帯をご確認のうえ記載ください。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39" authorId="0" shapeId="0" xr:uid="{0AC87BD2-F04E-495C-B951-F2EE0EF7D7C4}">
      <text>
        <r>
          <rPr>
            <b/>
            <sz val="9"/>
            <color indexed="81"/>
            <rFont val="MS P ゴシック"/>
            <family val="3"/>
            <charset val="128"/>
          </rPr>
          <t>お申込場所の周波数帯をご確認のうえ記載ください。</t>
        </r>
      </text>
    </comment>
    <comment ref="AK41" authorId="0" shapeId="0" xr:uid="{09DF6A32-72E3-4734-8130-193DA75EBA91}">
      <text>
        <r>
          <rPr>
            <b/>
            <sz val="9"/>
            <color indexed="81"/>
            <rFont val="MS P ゴシック"/>
            <family val="3"/>
            <charset val="128"/>
          </rPr>
          <t>お申込場所の周波数帯をご確認のうえ記載ください。</t>
        </r>
      </text>
    </comment>
    <comment ref="AK43" authorId="0" shapeId="0" xr:uid="{90ADF6DE-1A02-47D5-A413-559110684CFB}">
      <text>
        <r>
          <rPr>
            <b/>
            <sz val="9"/>
            <color indexed="81"/>
            <rFont val="MS P ゴシック"/>
            <family val="3"/>
            <charset val="128"/>
          </rPr>
          <t>お申込場所の周波数帯をご確認のうえ記載ください。</t>
        </r>
      </text>
    </comment>
  </commentList>
</comments>
</file>

<file path=xl/sharedStrings.xml><?xml version="1.0" encoding="utf-8"?>
<sst xmlns="http://schemas.openxmlformats.org/spreadsheetml/2006/main" count="2044" uniqueCount="767">
  <si>
    <t>一般送配電事業者又は配電事業者の
同一法人又は親子法人等 該当有無</t>
    <phoneticPr fontId="1"/>
  </si>
  <si>
    <r>
      <t>（５）既設アクセス設備</t>
    </r>
    <r>
      <rPr>
        <vertAlign val="superscript"/>
        <sz val="10"/>
        <color theme="1"/>
        <rFont val="ＭＳ 明朝"/>
        <family val="1"/>
        <charset val="128"/>
      </rPr>
      <t>※１</t>
    </r>
    <r>
      <rPr>
        <sz val="10"/>
        <color theme="1"/>
        <rFont val="ＭＳ 明朝"/>
        <family val="1"/>
        <charset val="128"/>
      </rPr>
      <t>の有無</t>
    </r>
    <phoneticPr fontId="1"/>
  </si>
  <si>
    <t>※１：アクセス設備：発電設備等を送電系統に連系するための流通設備</t>
    <rPh sb="7" eb="9">
      <t>セツビ</t>
    </rPh>
    <rPh sb="10" eb="12">
      <t>ハツデン</t>
    </rPh>
    <rPh sb="12" eb="14">
      <t>セツビ</t>
    </rPh>
    <rPh sb="14" eb="15">
      <t>トウ</t>
    </rPh>
    <rPh sb="16" eb="18">
      <t>ソウデン</t>
    </rPh>
    <rPh sb="18" eb="20">
      <t>ケイトウ</t>
    </rPh>
    <rPh sb="21" eb="23">
      <t>レンケイ</t>
    </rPh>
    <rPh sb="28" eb="30">
      <t>リュウツウ</t>
    </rPh>
    <rPh sb="30" eb="32">
      <t>セツビ</t>
    </rPh>
    <phoneticPr fontId="1"/>
  </si>
  <si>
    <r>
      <t>（７）契約種別</t>
    </r>
    <r>
      <rPr>
        <vertAlign val="superscript"/>
        <sz val="10"/>
        <color theme="1"/>
        <rFont val="ＭＳ 明朝"/>
        <family val="1"/>
        <charset val="128"/>
      </rPr>
      <t>※２</t>
    </r>
    <r>
      <rPr>
        <sz val="10"/>
        <color theme="1"/>
        <rFont val="ＭＳ 明朝"/>
        <family val="1"/>
        <charset val="128"/>
      </rPr>
      <t>（予定）</t>
    </r>
    <phoneticPr fontId="1"/>
  </si>
  <si>
    <t>（８）連絡先</t>
    <phoneticPr fontId="1"/>
  </si>
  <si>
    <t>住所　〒</t>
    <phoneticPr fontId="1"/>
  </si>
  <si>
    <t>（９）特記事項</t>
    <phoneticPr fontId="1"/>
  </si>
  <si>
    <t>※電力広域的運営推進機関、一般送配電事業者又は配電事業者は、本申込書の情報を系統アクセス業務の実施のために使用します。</t>
    <phoneticPr fontId="1"/>
  </si>
  <si>
    <t>日</t>
    <rPh sb="0" eb="1">
      <t>ニチ</t>
    </rPh>
    <phoneticPr fontId="1"/>
  </si>
  <si>
    <t>月</t>
    <rPh sb="0" eb="1">
      <t>ガツ</t>
    </rPh>
    <phoneticPr fontId="1"/>
  </si>
  <si>
    <t>年</t>
    <rPh sb="0" eb="1">
      <t>ネン</t>
    </rPh>
    <phoneticPr fontId="1"/>
  </si>
  <si>
    <t>接続検討申込書</t>
    <phoneticPr fontId="1"/>
  </si>
  <si>
    <t>御中</t>
    <rPh sb="0" eb="2">
      <t>オンチュウ</t>
    </rPh>
    <phoneticPr fontId="1"/>
  </si>
  <si>
    <t>　電気事業法等の関係法令、政省令その他ガイドライン、電力広域的運営推進機関の送配電等業務指針及び関係する一般送配電事業者又は配電事業者の約款・要綱等を承認の上、以下のとおり接続検討を申し込みます。</t>
    <phoneticPr fontId="1"/>
  </si>
  <si>
    <t>〒</t>
    <phoneticPr fontId="1"/>
  </si>
  <si>
    <t>事業者名</t>
    <rPh sb="0" eb="4">
      <t>ジギョウシャメイ</t>
    </rPh>
    <phoneticPr fontId="1"/>
  </si>
  <si>
    <t>住所</t>
    <rPh sb="0" eb="1">
      <t>ジュウ</t>
    </rPh>
    <rPh sb="1" eb="2">
      <t>ショ</t>
    </rPh>
    <phoneticPr fontId="1"/>
  </si>
  <si>
    <t>－</t>
    <phoneticPr fontId="1"/>
  </si>
  <si>
    <t>（</t>
    <phoneticPr fontId="1"/>
  </si>
  <si>
    <t>(フリガナ)</t>
    <phoneticPr fontId="1"/>
  </si>
  <si>
    <t>様式２</t>
    <rPh sb="0" eb="2">
      <t>ヨウシキ</t>
    </rPh>
    <phoneticPr fontId="1"/>
  </si>
  <si>
    <t>発電設備等の概要</t>
    <phoneticPr fontId="1"/>
  </si>
  <si>
    <t>１．希望時期</t>
    <phoneticPr fontId="1"/>
  </si>
  <si>
    <t>２．希望受電電圧・予備電線路希望の有無</t>
    <phoneticPr fontId="1"/>
  </si>
  <si>
    <t>（２）予備電線路希望の有無</t>
    <phoneticPr fontId="1"/>
  </si>
  <si>
    <t>[kV]</t>
    <phoneticPr fontId="1"/>
  </si>
  <si>
    <t>３．電源種別</t>
    <phoneticPr fontId="1"/>
  </si>
  <si>
    <t>[kW]</t>
    <phoneticPr fontId="1"/>
  </si>
  <si>
    <t>(</t>
    <phoneticPr fontId="1"/>
  </si>
  <si>
    <t>)</t>
    <phoneticPr fontId="1"/>
  </si>
  <si>
    <t>（１）変更前</t>
    <rPh sb="3" eb="6">
      <t>ヘンコウマエ</t>
    </rPh>
    <phoneticPr fontId="1"/>
  </si>
  <si>
    <t>[℃]</t>
    <phoneticPr fontId="1"/>
  </si>
  <si>
    <t>[台]</t>
    <rPh sb="1" eb="2">
      <t>ダイ</t>
    </rPh>
    <phoneticPr fontId="1"/>
  </si>
  <si>
    <t>（２）変更後</t>
    <rPh sb="3" eb="5">
      <t>ヘンコウ</t>
    </rPh>
    <rPh sb="5" eb="6">
      <t>ゴ</t>
    </rPh>
    <phoneticPr fontId="1"/>
  </si>
  <si>
    <t>最大</t>
    <phoneticPr fontId="1"/>
  </si>
  <si>
    <t>最小</t>
    <phoneticPr fontId="1"/>
  </si>
  <si>
    <t>６．自家消費電力（発電に必要な所内電力を含む）</t>
    <phoneticPr fontId="1"/>
  </si>
  <si>
    <t>力率</t>
    <rPh sb="0" eb="2">
      <t>リキリツ</t>
    </rPh>
    <phoneticPr fontId="1"/>
  </si>
  <si>
    <t>[%]</t>
    <phoneticPr fontId="1"/>
  </si>
  <si>
    <t>７．サイバーセキュリティ対策</t>
    <phoneticPr fontId="1"/>
  </si>
  <si>
    <t>対策</t>
    <rPh sb="0" eb="2">
      <t>タイサク</t>
    </rPh>
    <phoneticPr fontId="1"/>
  </si>
  <si>
    <t>（４）連系先一般送配電事業者又は配電事業者</t>
    <phoneticPr fontId="1"/>
  </si>
  <si>
    <t>）</t>
    <phoneticPr fontId="1"/>
  </si>
  <si>
    <t>１．全般</t>
    <rPh sb="2" eb="4">
      <t>ゼンパン</t>
    </rPh>
    <phoneticPr fontId="1"/>
  </si>
  <si>
    <t>[台]</t>
    <phoneticPr fontId="1"/>
  </si>
  <si>
    <t>（１）メーカ･型式</t>
    <rPh sb="7" eb="9">
      <t>カタシキ</t>
    </rPh>
    <phoneticPr fontId="3"/>
  </si>
  <si>
    <t>（２）電気方式</t>
    <rPh sb="3" eb="5">
      <t>デンキ</t>
    </rPh>
    <rPh sb="5" eb="7">
      <t>ホウシキ</t>
    </rPh>
    <phoneticPr fontId="3"/>
  </si>
  <si>
    <t>（３）定格容量</t>
    <rPh sb="3" eb="5">
      <t>テイカク</t>
    </rPh>
    <rPh sb="5" eb="6">
      <t>カタチ</t>
    </rPh>
    <rPh sb="6" eb="7">
      <t>リョウ</t>
    </rPh>
    <phoneticPr fontId="3"/>
  </si>
  <si>
    <t>（６）定格電圧</t>
    <rPh sb="3" eb="5">
      <t>テイカク</t>
    </rPh>
    <rPh sb="5" eb="7">
      <t>デンアツ</t>
    </rPh>
    <phoneticPr fontId="3"/>
  </si>
  <si>
    <t>（７）力率（定格）</t>
    <rPh sb="3" eb="4">
      <t>リキ</t>
    </rPh>
    <rPh sb="4" eb="5">
      <t>リツ</t>
    </rPh>
    <rPh sb="6" eb="8">
      <t>テイカク</t>
    </rPh>
    <phoneticPr fontId="3"/>
  </si>
  <si>
    <t>【ﾒｰｶ】</t>
    <phoneticPr fontId="1"/>
  </si>
  <si>
    <t>【型式】</t>
    <rPh sb="1" eb="3">
      <t>カタシキ</t>
    </rPh>
    <phoneticPr fontId="1"/>
  </si>
  <si>
    <t>[kVA]</t>
    <phoneticPr fontId="1"/>
  </si>
  <si>
    <t>[kW]～</t>
    <phoneticPr fontId="1"/>
  </si>
  <si>
    <t>[Hz]～</t>
    <phoneticPr fontId="1"/>
  </si>
  <si>
    <t>[Hz]</t>
    <phoneticPr fontId="1"/>
  </si>
  <si>
    <t>[分]</t>
    <rPh sb="1" eb="2">
      <t>フン</t>
    </rPh>
    <phoneticPr fontId="1"/>
  </si>
  <si>
    <t>[s]</t>
    <phoneticPr fontId="1"/>
  </si>
  <si>
    <t>○異なる仕様の発電機がある場合は、本様式を複写し、仕様毎にご記載ください。</t>
    <rPh sb="1" eb="2">
      <t>コト</t>
    </rPh>
    <rPh sb="4" eb="6">
      <t>シヨウ</t>
    </rPh>
    <rPh sb="25" eb="27">
      <t>シヨウ</t>
    </rPh>
    <rPh sb="30" eb="32">
      <t>キサイ</t>
    </rPh>
    <phoneticPr fontId="3"/>
  </si>
  <si>
    <t>○系統安定度の検討などで、さらに詳細な資料を確認させていただく場合があります。</t>
    <rPh sb="1" eb="3">
      <t>ケイトウ</t>
    </rPh>
    <rPh sb="3" eb="6">
      <t>アンテイド</t>
    </rPh>
    <rPh sb="7" eb="9">
      <t>ケントウ</t>
    </rPh>
    <phoneticPr fontId="3"/>
  </si>
  <si>
    <t>0.97pu時（50Hzエリア：48.5/60Hzエリア：58.2［Hz］）</t>
    <rPh sb="6" eb="7">
      <t>ジ</t>
    </rPh>
    <phoneticPr fontId="3"/>
  </si>
  <si>
    <t>0.96pu時（50Hzエリア：48.0/60Hzエリア：57.6［Hz］）</t>
    <rPh sb="6" eb="7">
      <t>ジ</t>
    </rPh>
    <phoneticPr fontId="3"/>
  </si>
  <si>
    <t>【留意事項】</t>
    <rPh sb="1" eb="3">
      <t>リュウイ</t>
    </rPh>
    <rPh sb="3" eb="5">
      <t>ジコウ</t>
    </rPh>
    <phoneticPr fontId="3"/>
  </si>
  <si>
    <t>運転可能周波数</t>
    <rPh sb="0" eb="7">
      <t>ウンテンカノウシュウハスウ</t>
    </rPh>
    <phoneticPr fontId="1"/>
  </si>
  <si>
    <t>添付　様式５の４　参照</t>
    <rPh sb="0" eb="2">
      <t>テンプ</t>
    </rPh>
    <rPh sb="3" eb="5">
      <t>ヨウシキ</t>
    </rPh>
    <rPh sb="9" eb="11">
      <t>サンショウ</t>
    </rPh>
    <phoneticPr fontId="1"/>
  </si>
  <si>
    <t>[A]</t>
    <phoneticPr fontId="1"/>
  </si>
  <si>
    <t>総合</t>
    <rPh sb="0" eb="2">
      <t>ソウゴウ</t>
    </rPh>
    <phoneticPr fontId="1"/>
  </si>
  <si>
    <t>第</t>
    <rPh sb="0" eb="1">
      <t>ダイ</t>
    </rPh>
    <phoneticPr fontId="1"/>
  </si>
  <si>
    <t>次</t>
    <rPh sb="0" eb="1">
      <t>ジ</t>
    </rPh>
    <phoneticPr fontId="1"/>
  </si>
  <si>
    <t>【留意事項】</t>
    <rPh sb="1" eb="5">
      <t>リュウイジコウ</t>
    </rPh>
    <phoneticPr fontId="1"/>
  </si>
  <si>
    <t>発電設備仕様（逆変換装置）</t>
    <rPh sb="7" eb="12">
      <t>ギャクヘンカンソウチ</t>
    </rPh>
    <phoneticPr fontId="1"/>
  </si>
  <si>
    <t>（１）原動機の種類（風力、太陽光など）</t>
    <rPh sb="10" eb="12">
      <t>フウリョク</t>
    </rPh>
    <rPh sb="13" eb="16">
      <t>タイヨウコウ</t>
    </rPh>
    <phoneticPr fontId="1"/>
  </si>
  <si>
    <t>（２）台数（逆変換装置またはＰＣＳの台数）</t>
    <rPh sb="3" eb="5">
      <t>ダイスウ</t>
    </rPh>
    <rPh sb="6" eb="11">
      <t>ギャクヘンカンソウチ</t>
    </rPh>
    <rPh sb="18" eb="20">
      <t>ダイスウ</t>
    </rPh>
    <phoneticPr fontId="1"/>
  </si>
  <si>
    <t>（４）定格出力</t>
    <rPh sb="3" eb="5">
      <t>テイカク</t>
    </rPh>
    <rPh sb="5" eb="7">
      <t>シュツリョク</t>
    </rPh>
    <phoneticPr fontId="3"/>
  </si>
  <si>
    <t>（５）出力変化範囲</t>
    <rPh sb="3" eb="5">
      <t>シュツリョク</t>
    </rPh>
    <rPh sb="5" eb="7">
      <t>ヘンカ</t>
    </rPh>
    <rPh sb="7" eb="9">
      <t>ハンイ</t>
    </rPh>
    <phoneticPr fontId="3"/>
  </si>
  <si>
    <t>（８）力率（運転可能範囲）</t>
    <rPh sb="3" eb="4">
      <t>リキ</t>
    </rPh>
    <rPh sb="4" eb="5">
      <t>リツ</t>
    </rPh>
    <rPh sb="6" eb="8">
      <t>ウンテン</t>
    </rPh>
    <rPh sb="8" eb="10">
      <t>カノウ</t>
    </rPh>
    <rPh sb="10" eb="12">
      <t>ハンイ</t>
    </rPh>
    <phoneticPr fontId="3"/>
  </si>
  <si>
    <t>遅れ</t>
    <rPh sb="0" eb="1">
      <t>オク</t>
    </rPh>
    <phoneticPr fontId="1"/>
  </si>
  <si>
    <t>○異なる仕様の逆変換装置がある場合は、本様式を複写し、仕様毎にご記載ください。</t>
    <rPh sb="1" eb="2">
      <t>コト</t>
    </rPh>
    <rPh sb="4" eb="6">
      <t>シヨウ</t>
    </rPh>
    <rPh sb="7" eb="8">
      <t>ギャク</t>
    </rPh>
    <rPh sb="8" eb="10">
      <t>ヘンカン</t>
    </rPh>
    <rPh sb="10" eb="12">
      <t>ソウチ</t>
    </rPh>
    <rPh sb="27" eb="29">
      <t>シヨウ</t>
    </rPh>
    <rPh sb="32" eb="34">
      <t>キサイ</t>
    </rPh>
    <phoneticPr fontId="3"/>
  </si>
  <si>
    <t>○異なる種別の電源を併設し連系する場合は、電源種毎に該当する様式３を作成し、ご提出ください。</t>
    <rPh sb="1" eb="2">
      <t>コト</t>
    </rPh>
    <rPh sb="4" eb="6">
      <t>シュベツ</t>
    </rPh>
    <rPh sb="7" eb="9">
      <t>デンゲン</t>
    </rPh>
    <rPh sb="10" eb="12">
      <t>ヘイセツ</t>
    </rPh>
    <rPh sb="13" eb="15">
      <t>レンケイ</t>
    </rPh>
    <rPh sb="17" eb="19">
      <t>バアイ</t>
    </rPh>
    <rPh sb="21" eb="24">
      <t>デンゲンシュ</t>
    </rPh>
    <rPh sb="24" eb="25">
      <t>ゴト</t>
    </rPh>
    <rPh sb="26" eb="28">
      <t>ガイトウ</t>
    </rPh>
    <rPh sb="30" eb="32">
      <t>ヨウシキ</t>
    </rPh>
    <rPh sb="34" eb="36">
      <t>サクセイ</t>
    </rPh>
    <rPh sb="39" eb="41">
      <t>テイシュツ</t>
    </rPh>
    <phoneticPr fontId="3"/>
  </si>
  <si>
    <t>○電圧変動の検討などで、さらに詳細な資料を確認させていただく場合があります。</t>
    <rPh sb="1" eb="3">
      <t>デンアツ</t>
    </rPh>
    <rPh sb="3" eb="5">
      <t>ヘンドウ</t>
    </rPh>
    <rPh sb="6" eb="8">
      <t>ケントウ</t>
    </rPh>
    <phoneticPr fontId="3"/>
  </si>
  <si>
    <t>[ms]</t>
    <phoneticPr fontId="1"/>
  </si>
  <si>
    <t>[h]</t>
    <phoneticPr fontId="1"/>
  </si>
  <si>
    <t>機器名称</t>
    <rPh sb="0" eb="4">
      <t>キキメイショウ</t>
    </rPh>
    <phoneticPr fontId="1"/>
  </si>
  <si>
    <t>型式</t>
    <rPh sb="0" eb="2">
      <t>カタシキ</t>
    </rPh>
    <phoneticPr fontId="1"/>
  </si>
  <si>
    <t>相数</t>
    <rPh sb="0" eb="2">
      <t>ソウスウ</t>
    </rPh>
    <phoneticPr fontId="1"/>
  </si>
  <si>
    <t>※用紙の大きさは、日本産業規格Ａ３サイズまたはＡ４サイズとしてください。</t>
    <phoneticPr fontId="1"/>
  </si>
  <si>
    <t>様式５の４</t>
    <rPh sb="0" eb="2">
      <t>ヨウシキ</t>
    </rPh>
    <phoneticPr fontId="1"/>
  </si>
  <si>
    <t>○異なる種別の電源を併設し連系する場合は、電源種毎に該当する様式３を作成し、ご提出ください。</t>
    <phoneticPr fontId="1"/>
  </si>
  <si>
    <t>　　　（任意様式）</t>
    <phoneticPr fontId="1"/>
  </si>
  <si>
    <t>２．逆変換装置</t>
    <rPh sb="2" eb="7">
      <t>ギャクヘンカンソウチ</t>
    </rPh>
    <phoneticPr fontId="1"/>
  </si>
  <si>
    <t>出力</t>
    <phoneticPr fontId="1"/>
  </si>
  <si>
    <t>時間</t>
    <phoneticPr fontId="1"/>
  </si>
  <si>
    <t>単　線　結　線　図</t>
    <rPh sb="0" eb="1">
      <t>タン</t>
    </rPh>
    <rPh sb="2" eb="3">
      <t>セン</t>
    </rPh>
    <rPh sb="4" eb="5">
      <t>ケツ</t>
    </rPh>
    <rPh sb="6" eb="7">
      <t>セン</t>
    </rPh>
    <rPh sb="8" eb="9">
      <t>ズ</t>
    </rPh>
    <phoneticPr fontId="1"/>
  </si>
  <si>
    <t>系統連系技術要件に基づいた以下のサイバーセキュリティ対策を実施します。</t>
    <rPh sb="0" eb="8">
      <t>ケイトウレンケイギジュツヨウケン</t>
    </rPh>
    <rPh sb="9" eb="10">
      <t>モト</t>
    </rPh>
    <rPh sb="13" eb="15">
      <t>イカ</t>
    </rPh>
    <rPh sb="26" eb="28">
      <t>タイサク</t>
    </rPh>
    <rPh sb="29" eb="31">
      <t>ジッシ</t>
    </rPh>
    <phoneticPr fontId="1"/>
  </si>
  <si>
    <t>【留意事項】</t>
    <rPh sb="1" eb="5">
      <t>リュウイジコウ</t>
    </rPh>
    <phoneticPr fontId="3"/>
  </si>
  <si>
    <t>（６）発電設備等変更の有無</t>
    <rPh sb="3" eb="8">
      <t>ハツデンセツビトウ</t>
    </rPh>
    <rPh sb="8" eb="10">
      <t>ヘンコウ</t>
    </rPh>
    <rPh sb="11" eb="13">
      <t>ウム</t>
    </rPh>
    <phoneticPr fontId="1"/>
  </si>
  <si>
    <t>※通信ケーブルの引込ルートの指定があればわかるように記載</t>
    <rPh sb="1" eb="3">
      <t>ツウシン</t>
    </rPh>
    <rPh sb="8" eb="10">
      <t>ヒキコミ</t>
    </rPh>
    <rPh sb="14" eb="16">
      <t>シテイ</t>
    </rPh>
    <rPh sb="26" eb="28">
      <t>キサイ</t>
    </rPh>
    <phoneticPr fontId="15"/>
  </si>
  <si>
    <t>工　事　工　程　表</t>
    <rPh sb="0" eb="1">
      <t>コウ</t>
    </rPh>
    <rPh sb="2" eb="3">
      <t>コト</t>
    </rPh>
    <rPh sb="4" eb="5">
      <t>コウ</t>
    </rPh>
    <rPh sb="6" eb="7">
      <t>ホド</t>
    </rPh>
    <rPh sb="8" eb="9">
      <t>オモテサクカタホウ</t>
    </rPh>
    <phoneticPr fontId="1"/>
  </si>
  <si>
    <t>発　電　場　所　周　辺　地　図</t>
    <rPh sb="0" eb="1">
      <t>ハッ</t>
    </rPh>
    <rPh sb="2" eb="3">
      <t>デン</t>
    </rPh>
    <rPh sb="4" eb="5">
      <t>バ</t>
    </rPh>
    <rPh sb="6" eb="7">
      <t>ショ</t>
    </rPh>
    <rPh sb="8" eb="9">
      <t>シュウ</t>
    </rPh>
    <rPh sb="10" eb="11">
      <t>ヘン</t>
    </rPh>
    <rPh sb="12" eb="13">
      <t>チ</t>
    </rPh>
    <rPh sb="14" eb="15">
      <t>ズ</t>
    </rPh>
    <phoneticPr fontId="1"/>
  </si>
  <si>
    <t>様式５の８</t>
    <rPh sb="0" eb="2">
      <t>ヨウシキ</t>
    </rPh>
    <phoneticPr fontId="1"/>
  </si>
  <si>
    <t>縮尺</t>
    <rPh sb="0" eb="1">
      <t>チヂミ</t>
    </rPh>
    <rPh sb="1" eb="2">
      <t>シャク</t>
    </rPh>
    <phoneticPr fontId="1"/>
  </si>
  <si>
    <t>／</t>
    <phoneticPr fontId="1"/>
  </si>
  <si>
    <t>設　備　配　置　関　連</t>
    <rPh sb="0" eb="1">
      <t>セツ</t>
    </rPh>
    <rPh sb="2" eb="3">
      <t>ビ</t>
    </rPh>
    <rPh sb="4" eb="5">
      <t>ハイ</t>
    </rPh>
    <rPh sb="6" eb="7">
      <t>チ</t>
    </rPh>
    <rPh sb="8" eb="9">
      <t>カン</t>
    </rPh>
    <rPh sb="10" eb="11">
      <t>レン</t>
    </rPh>
    <phoneticPr fontId="1"/>
  </si>
  <si>
    <t>－　敷　地　平　面　図　－</t>
    <phoneticPr fontId="1"/>
  </si>
  <si>
    <t>様式５の７</t>
    <rPh sb="0" eb="2">
      <t>ヨウシキ</t>
    </rPh>
    <phoneticPr fontId="1"/>
  </si>
  <si>
    <t>様式５の６</t>
    <rPh sb="0" eb="2">
      <t>ヨウシキ</t>
    </rPh>
    <phoneticPr fontId="1"/>
  </si>
  <si>
    <t>設　備　配　置　関　連</t>
    <phoneticPr fontId="1"/>
  </si>
  <si>
    <t>－　主要設備レイアウト図　－</t>
    <phoneticPr fontId="1"/>
  </si>
  <si>
    <t>様式５の５</t>
    <rPh sb="0" eb="2">
      <t>ヨウシキ</t>
    </rPh>
    <phoneticPr fontId="1"/>
  </si>
  <si>
    <t>設　備　運　用　方　法</t>
    <phoneticPr fontId="1"/>
  </si>
  <si>
    <t>（選択して下さい）</t>
  </si>
  <si>
    <r>
      <t>時季</t>
    </r>
    <r>
      <rPr>
        <vertAlign val="superscript"/>
        <sz val="10"/>
        <color theme="1"/>
        <rFont val="ＭＳ 明朝"/>
        <family val="1"/>
        <charset val="128"/>
      </rPr>
      <t>※１</t>
    </r>
    <rPh sb="0" eb="2">
      <t>ジキ</t>
    </rPh>
    <phoneticPr fontId="1"/>
  </si>
  <si>
    <t>時刻</t>
    <rPh sb="0" eb="2">
      <t>ジコク</t>
    </rPh>
    <phoneticPr fontId="1"/>
  </si>
  <si>
    <t>※１：通年のパターンを代表でご記入ください。ただし、必要に応じて季節別のパターンの提出を求める場合もございます。</t>
    <phoneticPr fontId="1"/>
  </si>
  <si>
    <t>－　発電機運転パターン、受電地点における受電電力パターン　－</t>
    <rPh sb="2" eb="5">
      <t>ハツデンキ</t>
    </rPh>
    <phoneticPr fontId="1"/>
  </si>
  <si>
    <t>様式５の３</t>
    <rPh sb="0" eb="2">
      <t>ヨウシキ</t>
    </rPh>
    <phoneticPr fontId="1"/>
  </si>
  <si>
    <t>（１）種類</t>
    <rPh sb="3" eb="5">
      <t>シュルイ</t>
    </rPh>
    <phoneticPr fontId="1"/>
  </si>
  <si>
    <t>（２）電圧別容量</t>
    <rPh sb="3" eb="5">
      <t>デンアツ</t>
    </rPh>
    <rPh sb="5" eb="6">
      <t>ベツ</t>
    </rPh>
    <rPh sb="6" eb="8">
      <t>ヨウリョウ</t>
    </rPh>
    <phoneticPr fontId="1"/>
  </si>
  <si>
    <t>高圧</t>
    <rPh sb="0" eb="2">
      <t>コウアツ</t>
    </rPh>
    <phoneticPr fontId="1"/>
  </si>
  <si>
    <t>低圧</t>
    <rPh sb="0" eb="2">
      <t>テイアツ</t>
    </rPh>
    <phoneticPr fontId="1"/>
  </si>
  <si>
    <t>（３）合計容量</t>
    <rPh sb="3" eb="7">
      <t>ゴウケイヨウリョウ</t>
    </rPh>
    <phoneticPr fontId="1"/>
  </si>
  <si>
    <t>（４）自動力率制御装置の有無</t>
    <rPh sb="3" eb="5">
      <t>ジドウ</t>
    </rPh>
    <rPh sb="5" eb="7">
      <t>リキリツ</t>
    </rPh>
    <rPh sb="7" eb="9">
      <t>セイギョ</t>
    </rPh>
    <rPh sb="9" eb="11">
      <t>ソウチ</t>
    </rPh>
    <rPh sb="12" eb="14">
      <t>ウム</t>
    </rPh>
    <phoneticPr fontId="1"/>
  </si>
  <si>
    <t>タップ数</t>
    <rPh sb="3" eb="4">
      <t>スウ</t>
    </rPh>
    <phoneticPr fontId="1"/>
  </si>
  <si>
    <t>電圧調整範囲</t>
    <rPh sb="0" eb="6">
      <t>デンアツチョウセイハンイ</t>
    </rPh>
    <phoneticPr fontId="1"/>
  </si>
  <si>
    <t>[%]～ 進み</t>
    <rPh sb="5" eb="6">
      <t>スス</t>
    </rPh>
    <phoneticPr fontId="1"/>
  </si>
  <si>
    <t>[%]～ 進み</t>
    <phoneticPr fontId="1"/>
  </si>
  <si>
    <t>新設・増設する電源種別</t>
    <rPh sb="0" eb="2">
      <t>シンセツ</t>
    </rPh>
    <rPh sb="3" eb="5">
      <t>ゾウセツ</t>
    </rPh>
    <rPh sb="7" eb="9">
      <t>デンゲン</t>
    </rPh>
    <rPh sb="9" eb="11">
      <t>シュベツ</t>
    </rPh>
    <phoneticPr fontId="1"/>
  </si>
  <si>
    <t>備考欄</t>
    <rPh sb="0" eb="3">
      <t>ビコウラン</t>
    </rPh>
    <phoneticPr fontId="1"/>
  </si>
  <si>
    <t>既設電源種別</t>
    <rPh sb="0" eb="2">
      <t>キセツ</t>
    </rPh>
    <rPh sb="2" eb="4">
      <t>デンゲン</t>
    </rPh>
    <rPh sb="4" eb="6">
      <t>シュベツ</t>
    </rPh>
    <phoneticPr fontId="1"/>
  </si>
  <si>
    <t>様式１</t>
    <rPh sb="0" eb="2">
      <t>ヨウシキ</t>
    </rPh>
    <phoneticPr fontId="1"/>
  </si>
  <si>
    <t>フリガナ</t>
    <phoneticPr fontId="1"/>
  </si>
  <si>
    <t>【接続検討料請求書の送付先】</t>
    <phoneticPr fontId="1"/>
  </si>
  <si>
    <t>【接続検討回答書の送付先】</t>
    <phoneticPr fontId="1"/>
  </si>
  <si>
    <t>　（変更「有」の場合の変更内容：</t>
    <rPh sb="2" eb="4">
      <t>ヘンコウ</t>
    </rPh>
    <rPh sb="5" eb="6">
      <t>ア</t>
    </rPh>
    <rPh sb="8" eb="10">
      <t>バアイ</t>
    </rPh>
    <rPh sb="11" eb="15">
      <t>ヘンコウナイヨウ</t>
    </rPh>
    <phoneticPr fontId="1"/>
  </si>
  <si>
    <t>事業者名：</t>
    <phoneticPr fontId="1"/>
  </si>
  <si>
    <t>所属：</t>
    <phoneticPr fontId="1"/>
  </si>
  <si>
    <t>担当者名：</t>
    <phoneticPr fontId="1"/>
  </si>
  <si>
    <t>電話：</t>
    <phoneticPr fontId="1"/>
  </si>
  <si>
    <t>e - mail：</t>
    <phoneticPr fontId="1"/>
  </si>
  <si>
    <t>【留意事項】系統連系に際して、サイバーセキュリティ対策の実施、セキュリティ管理責任者を通知いただく必要があるため、その確認をさせていただきます。</t>
    <phoneticPr fontId="1"/>
  </si>
  <si>
    <t>セキュリティ管理責任者：</t>
    <rPh sb="6" eb="8">
      <t>カンリ</t>
    </rPh>
    <rPh sb="8" eb="11">
      <t>セキニンシャ</t>
    </rPh>
    <phoneticPr fontId="1"/>
  </si>
  <si>
    <t>号発電機</t>
    <phoneticPr fontId="1"/>
  </si>
  <si>
    <t>（該当する場合、有無を選択下さい）</t>
  </si>
  <si>
    <t>（該当する場合、有無を選択下さい）</t>
    <rPh sb="1" eb="3">
      <t>ガイトウ</t>
    </rPh>
    <rPh sb="5" eb="7">
      <t>バアイ</t>
    </rPh>
    <rPh sb="8" eb="10">
      <t>ウム</t>
    </rPh>
    <rPh sb="11" eb="14">
      <t>センタククダ</t>
    </rPh>
    <phoneticPr fontId="1"/>
  </si>
  <si>
    <t>設定可能範囲</t>
    <rPh sb="0" eb="2">
      <t>セッテイ</t>
    </rPh>
    <rPh sb="2" eb="4">
      <t>カノウ</t>
    </rPh>
    <rPh sb="4" eb="6">
      <t>ハンイ</t>
    </rPh>
    <phoneticPr fontId="3"/>
  </si>
  <si>
    <t>（２）変更後</t>
    <rPh sb="3" eb="5">
      <t>ヘンコウ</t>
    </rPh>
    <rPh sb="5" eb="6">
      <t>アト</t>
    </rPh>
    <phoneticPr fontId="1"/>
  </si>
  <si>
    <t>　　　　　　下記の対策について、同意の上、☐にチェックを反映いただくとともに、セキュリティ管理責任者を記載ください。</t>
    <rPh sb="6" eb="8">
      <t>カキ</t>
    </rPh>
    <rPh sb="9" eb="11">
      <t>タイサク</t>
    </rPh>
    <rPh sb="16" eb="18">
      <t>ドウイ</t>
    </rPh>
    <rPh sb="19" eb="20">
      <t>ウエ</t>
    </rPh>
    <rPh sb="28" eb="30">
      <t>ハンエイ</t>
    </rPh>
    <rPh sb="45" eb="50">
      <t>カンリセキニンシャ</t>
    </rPh>
    <rPh sb="51" eb="53">
      <t>キサイ</t>
    </rPh>
    <phoneticPr fontId="1"/>
  </si>
  <si>
    <t>[ｻｲｸﾙ]</t>
    <phoneticPr fontId="1"/>
  </si>
  <si>
    <t>各次最大</t>
    <rPh sb="0" eb="1">
      <t>カク</t>
    </rPh>
    <rPh sb="1" eb="2">
      <t>ツギ</t>
    </rPh>
    <rPh sb="2" eb="4">
      <t>サイダイ</t>
    </rPh>
    <phoneticPr fontId="1"/>
  </si>
  <si>
    <t>―</t>
    <phoneticPr fontId="1"/>
  </si>
  <si>
    <t>過電流</t>
    <rPh sb="0" eb="3">
      <t>カデンリュウ</t>
    </rPh>
    <phoneticPr fontId="1"/>
  </si>
  <si>
    <t>地絡過電圧</t>
    <rPh sb="0" eb="2">
      <t>チラク</t>
    </rPh>
    <rPh sb="2" eb="5">
      <t>カデンアツ</t>
    </rPh>
    <phoneticPr fontId="1"/>
  </si>
  <si>
    <t>過電圧</t>
    <rPh sb="0" eb="3">
      <t>カデンアツ</t>
    </rPh>
    <phoneticPr fontId="1"/>
  </si>
  <si>
    <t>周波数上昇</t>
    <rPh sb="0" eb="5">
      <t>シュウハスウジョウショウ</t>
    </rPh>
    <phoneticPr fontId="1"/>
  </si>
  <si>
    <t>周波数低下</t>
    <rPh sb="0" eb="5">
      <t>シュウハスウテイカ</t>
    </rPh>
    <phoneticPr fontId="1"/>
  </si>
  <si>
    <t>初期設定は「なし」</t>
    <rPh sb="0" eb="4">
      <t>ショキセッテイ</t>
    </rPh>
    <phoneticPr fontId="1"/>
  </si>
  <si>
    <t>（１）定格容量</t>
    <rPh sb="3" eb="5">
      <t>テイカク</t>
    </rPh>
    <rPh sb="5" eb="7">
      <t>ヨウリョウ</t>
    </rPh>
    <phoneticPr fontId="1"/>
  </si>
  <si>
    <t>（２）定格１次電圧／２次電圧</t>
    <rPh sb="3" eb="5">
      <t>テイカク</t>
    </rPh>
    <rPh sb="6" eb="7">
      <t>ツギ</t>
    </rPh>
    <rPh sb="7" eb="9">
      <t>デンアツ</t>
    </rPh>
    <rPh sb="11" eb="12">
      <t>ツギ</t>
    </rPh>
    <rPh sb="12" eb="14">
      <t>デンアツ</t>
    </rPh>
    <phoneticPr fontId="1"/>
  </si>
  <si>
    <t>[V]</t>
    <phoneticPr fontId="1"/>
  </si>
  <si>
    <t>（３）タップ切替器仕様</t>
    <rPh sb="6" eb="8">
      <t>キリカエ</t>
    </rPh>
    <rPh sb="9" eb="11">
      <t>シヨウ</t>
    </rPh>
    <phoneticPr fontId="1"/>
  </si>
  <si>
    <t>（４）％インピーダンス（変圧器定格容量ベース）</t>
    <rPh sb="12" eb="15">
      <t>ヘンアツキ</t>
    </rPh>
    <rPh sb="15" eb="17">
      <t>テイカク</t>
    </rPh>
    <rPh sb="17" eb="19">
      <t>ヨウリョウ</t>
    </rPh>
    <phoneticPr fontId="1"/>
  </si>
  <si>
    <t>[V]／</t>
    <phoneticPr fontId="1"/>
  </si>
  <si>
    <t>力率（定格）</t>
    <rPh sb="0" eb="2">
      <t>リキリツ</t>
    </rPh>
    <rPh sb="3" eb="5">
      <t>テイカク</t>
    </rPh>
    <phoneticPr fontId="1"/>
  </si>
  <si>
    <t>連続運転可能周波数</t>
    <rPh sb="0" eb="9">
      <t>レンゾクウンテンカノウシュウハスウ</t>
    </rPh>
    <phoneticPr fontId="1"/>
  </si>
  <si>
    <t>周波数低下時の運転継続時間</t>
    <rPh sb="0" eb="6">
      <t>シュウハスウテイカジ</t>
    </rPh>
    <rPh sb="7" eb="13">
      <t>ウンテンケイゾクジカン</t>
    </rPh>
    <phoneticPr fontId="1"/>
  </si>
  <si>
    <t>自動電圧調整装置（AVR）の有無</t>
    <rPh sb="0" eb="8">
      <t>ジドウデンアツチョウセイソウチ</t>
    </rPh>
    <rPh sb="14" eb="16">
      <t>ウム</t>
    </rPh>
    <phoneticPr fontId="1"/>
  </si>
  <si>
    <t>自動電圧調整装置（AVR）の定数（整定値）</t>
    <rPh sb="0" eb="8">
      <t>ジドウデンアツチョウセイソウチ</t>
    </rPh>
    <rPh sb="14" eb="16">
      <t>テイスウ</t>
    </rPh>
    <rPh sb="17" eb="20">
      <t>セイテイチ</t>
    </rPh>
    <phoneticPr fontId="1"/>
  </si>
  <si>
    <t>0.97pu時（50Hzエリア：48.5/60Hzエリア：58.2［Hz］）</t>
    <phoneticPr fontId="1"/>
  </si>
  <si>
    <t>0.96pu時（50Hzエリア：48.0/60Hzエリア：57.6［Hz］）</t>
    <phoneticPr fontId="1"/>
  </si>
  <si>
    <t>設定可能範囲</t>
    <phoneticPr fontId="1"/>
  </si>
  <si>
    <t>設定値（50Hzエリア：50.1/60Hzエリア：60.1［Hz］）</t>
    <phoneticPr fontId="1"/>
  </si>
  <si>
    <t>３．直流発電機</t>
    <rPh sb="2" eb="4">
      <t>チョクリュウ</t>
    </rPh>
    <rPh sb="4" eb="7">
      <t>ハツデンキ</t>
    </rPh>
    <phoneticPr fontId="1"/>
  </si>
  <si>
    <t>発電設備仕様（直流発電設備等）</t>
    <rPh sb="7" eb="9">
      <t>チョクリュウ</t>
    </rPh>
    <rPh sb="9" eb="13">
      <t>ハツデンセツビ</t>
    </rPh>
    <rPh sb="13" eb="14">
      <t>トウ</t>
    </rPh>
    <phoneticPr fontId="1"/>
  </si>
  <si>
    <t>遅れ</t>
    <rPh sb="0" eb="1">
      <t>オク</t>
    </rPh>
    <phoneticPr fontId="1"/>
  </si>
  <si>
    <t>【高圧】</t>
    <rPh sb="1" eb="3">
      <t>コウアツ</t>
    </rPh>
    <phoneticPr fontId="1"/>
  </si>
  <si>
    <t>[kW]</t>
    <phoneticPr fontId="1"/>
  </si>
  <si>
    <t>[V]</t>
    <phoneticPr fontId="1"/>
  </si>
  <si>
    <t>直流発電装置</t>
    <rPh sb="0" eb="2">
      <t>チョクリュウ</t>
    </rPh>
    <rPh sb="2" eb="4">
      <t>ハツデン</t>
    </rPh>
    <rPh sb="4" eb="6">
      <t>ソウチ</t>
    </rPh>
    <phoneticPr fontId="1"/>
  </si>
  <si>
    <t>直流最大出力</t>
    <rPh sb="0" eb="2">
      <t>チョクリュウ</t>
    </rPh>
    <rPh sb="2" eb="6">
      <t>サイダイシュツリョク</t>
    </rPh>
    <phoneticPr fontId="1"/>
  </si>
  <si>
    <t>最高使用電圧</t>
    <rPh sb="0" eb="2">
      <t>サイコウ</t>
    </rPh>
    <rPh sb="2" eb="4">
      <t>シヨウ</t>
    </rPh>
    <rPh sb="4" eb="6">
      <t>デンアツ</t>
    </rPh>
    <phoneticPr fontId="1"/>
  </si>
  <si>
    <t>その他特記事項</t>
    <rPh sb="2" eb="3">
      <t>タ</t>
    </rPh>
    <rPh sb="3" eb="7">
      <t>トッキジコウ</t>
    </rPh>
    <phoneticPr fontId="1"/>
  </si>
  <si>
    <t>逆変換装置（インバータ）</t>
    <rPh sb="0" eb="5">
      <t>ギャクヘンカンソウチ</t>
    </rPh>
    <phoneticPr fontId="1"/>
  </si>
  <si>
    <t>電気方式</t>
    <rPh sb="0" eb="4">
      <t>デンキホウシキ</t>
    </rPh>
    <phoneticPr fontId="1"/>
  </si>
  <si>
    <t>定格電圧</t>
    <rPh sb="0" eb="2">
      <t>テイカク</t>
    </rPh>
    <rPh sb="2" eb="4">
      <t>デンアツ</t>
    </rPh>
    <phoneticPr fontId="1"/>
  </si>
  <si>
    <t>定格出力</t>
    <rPh sb="0" eb="4">
      <t>テイカクシュツリョク</t>
    </rPh>
    <phoneticPr fontId="1"/>
  </si>
  <si>
    <t>主回路方式</t>
    <rPh sb="0" eb="5">
      <t>シュカイロホウシキ</t>
    </rPh>
    <phoneticPr fontId="1"/>
  </si>
  <si>
    <t>出力制御方式</t>
    <rPh sb="0" eb="4">
      <t>シュツリョクセイギョ</t>
    </rPh>
    <rPh sb="4" eb="6">
      <t>ホウシキ</t>
    </rPh>
    <phoneticPr fontId="1"/>
  </si>
  <si>
    <t>絶縁変圧器</t>
    <rPh sb="0" eb="5">
      <t>ゼツエンヘンアツキ</t>
    </rPh>
    <phoneticPr fontId="1"/>
  </si>
  <si>
    <t>ＦＲＴ要件適用の有無</t>
    <rPh sb="3" eb="5">
      <t>ヨウケン</t>
    </rPh>
    <rPh sb="5" eb="7">
      <t>テキヨウ</t>
    </rPh>
    <rPh sb="8" eb="10">
      <t>ウム</t>
    </rPh>
    <phoneticPr fontId="1"/>
  </si>
  <si>
    <t>（測定データ）</t>
    <rPh sb="1" eb="3">
      <t>ソクテイ</t>
    </rPh>
    <phoneticPr fontId="1"/>
  </si>
  <si>
    <t>その他</t>
    <rPh sb="2" eb="3">
      <t>タ</t>
    </rPh>
    <phoneticPr fontId="1"/>
  </si>
  <si>
    <t>[%]以下</t>
    <rPh sb="3" eb="5">
      <t>イカ</t>
    </rPh>
    <phoneticPr fontId="1"/>
  </si>
  <si>
    <t>（電波障害，伝導障害）対策</t>
    <rPh sb="0" eb="4">
      <t>デンパショウガイ</t>
    </rPh>
    <rPh sb="5" eb="7">
      <t>デンドウ</t>
    </rPh>
    <rPh sb="7" eb="9">
      <t>ショウガイ</t>
    </rPh>
    <rPh sb="10" eb="12">
      <t>タイサク</t>
    </rPh>
    <phoneticPr fontId="1"/>
  </si>
  <si>
    <t>高周波</t>
    <rPh sb="0" eb="3">
      <t>コウシュウハ</t>
    </rPh>
    <phoneticPr fontId="1"/>
  </si>
  <si>
    <t>高調波電流歪率</t>
    <phoneticPr fontId="1"/>
  </si>
  <si>
    <t>[%]・</t>
    <phoneticPr fontId="1"/>
  </si>
  <si>
    <t>（直流分検出レベル</t>
    <rPh sb="0" eb="2">
      <t>チョクリュウ</t>
    </rPh>
    <rPh sb="2" eb="3">
      <t>ブン</t>
    </rPh>
    <rPh sb="3" eb="4">
      <t>ケン</t>
    </rPh>
    <rPh sb="4" eb="6">
      <t>ケンシュツ</t>
    </rPh>
    <phoneticPr fontId="1"/>
  </si>
  <si>
    <t>[A]）</t>
    <phoneticPr fontId="1"/>
  </si>
  <si>
    <t>[%]</t>
    <phoneticPr fontId="1"/>
  </si>
  <si>
    <t>力率（運転可能範囲）</t>
    <phoneticPr fontId="1"/>
  </si>
  <si>
    <t>[V]、</t>
    <phoneticPr fontId="1"/>
  </si>
  <si>
    <t>（整定可能範囲：</t>
    <phoneticPr fontId="1"/>
  </si>
  <si>
    <t>有の場合　整定値：</t>
    <rPh sb="0" eb="1">
      <t>アリ</t>
    </rPh>
    <rPh sb="2" eb="4">
      <t>バアイ</t>
    </rPh>
    <rPh sb="5" eb="7">
      <t>セイテイチ</t>
    </rPh>
    <phoneticPr fontId="1"/>
  </si>
  <si>
    <t>[V]刻み）</t>
    <rPh sb="3" eb="4">
      <t>キザ</t>
    </rPh>
    <phoneticPr fontId="1"/>
  </si>
  <si>
    <t>遮断器</t>
    <rPh sb="0" eb="2">
      <t>シャダン</t>
    </rPh>
    <phoneticPr fontId="1"/>
  </si>
  <si>
    <t>ⅤＴ</t>
    <phoneticPr fontId="1"/>
  </si>
  <si>
    <t>ＣＴ</t>
    <phoneticPr fontId="1"/>
  </si>
  <si>
    <t>ＰＤ</t>
    <phoneticPr fontId="1"/>
  </si>
  <si>
    <t>ＺＣＴ</t>
    <phoneticPr fontId="1"/>
  </si>
  <si>
    <t>系</t>
    <rPh sb="0" eb="1">
      <t>ケイ</t>
    </rPh>
    <phoneticPr fontId="1"/>
  </si>
  <si>
    <t>定格容量</t>
    <rPh sb="0" eb="4">
      <t>テイカクヨウリョウ</t>
    </rPh>
    <phoneticPr fontId="1"/>
  </si>
  <si>
    <t>遮断容量</t>
    <rPh sb="0" eb="2">
      <t>シャダン</t>
    </rPh>
    <rPh sb="2" eb="4">
      <t>ヨウリョウ</t>
    </rPh>
    <phoneticPr fontId="1"/>
  </si>
  <si>
    <t>備考</t>
  </si>
  <si>
    <t>保護リレー諸元</t>
    <rPh sb="0" eb="2">
      <t>ホゴ</t>
    </rPh>
    <rPh sb="5" eb="7">
      <t>ショゲン</t>
    </rPh>
    <phoneticPr fontId="1"/>
  </si>
  <si>
    <t>記号</t>
    <rPh sb="0" eb="2">
      <t>キゴウ</t>
    </rPh>
    <phoneticPr fontId="1"/>
  </si>
  <si>
    <t>ＤＧＲ</t>
  </si>
  <si>
    <t>（６７ＧＲ）</t>
  </si>
  <si>
    <t>ＯＶＧＲ</t>
  </si>
  <si>
    <t>（６４Ｒ）</t>
  </si>
  <si>
    <t>ＤＳＲ</t>
  </si>
  <si>
    <t>（６７Ｓ）</t>
  </si>
  <si>
    <t>ＯＶＲ</t>
  </si>
  <si>
    <t>（５９Ｒ）</t>
  </si>
  <si>
    <t>ＵＶＲ</t>
  </si>
  <si>
    <t>（２７Ｒ）</t>
  </si>
  <si>
    <t>ＯＦＲ</t>
  </si>
  <si>
    <t>（９５Ｈ）</t>
  </si>
  <si>
    <t>ＵＦＲ</t>
  </si>
  <si>
    <t>（９５Ｌ）</t>
  </si>
  <si>
    <t>ＲＰＲ</t>
  </si>
  <si>
    <t>（６７Ｐ）</t>
  </si>
  <si>
    <t>ＵＰＲ</t>
  </si>
  <si>
    <t>（９１Ｌ）</t>
  </si>
  <si>
    <t>単独運転検出要素</t>
    <rPh sb="0" eb="2">
      <t>タンドク</t>
    </rPh>
    <rPh sb="2" eb="4">
      <t>ウンテン</t>
    </rPh>
    <rPh sb="4" eb="6">
      <t>ケンシュツ</t>
    </rPh>
    <rPh sb="6" eb="8">
      <t>ヨウソ</t>
    </rPh>
    <phoneticPr fontId="2"/>
  </si>
  <si>
    <t>（受動：</t>
    <phoneticPr fontId="1"/>
  </si>
  <si>
    <t>単独運転検出要素</t>
    <phoneticPr fontId="1"/>
  </si>
  <si>
    <t>（能動：</t>
    <phoneticPr fontId="1"/>
  </si>
  <si>
    <t>付加機能に関する事項</t>
    <phoneticPr fontId="1"/>
  </si>
  <si>
    <t>・電圧上昇抑制機能</t>
    <phoneticPr fontId="1"/>
  </si>
  <si>
    <t>・発電機並列時・脱落時の電圧変動抑制機能</t>
    <phoneticPr fontId="1"/>
  </si>
  <si>
    <t>・自動負荷遮断装置</t>
    <phoneticPr fontId="1"/>
  </si>
  <si>
    <t>・自動同期検定装置</t>
    <phoneticPr fontId="1"/>
  </si>
  <si>
    <t>・その他</t>
    <phoneticPr fontId="1"/>
  </si>
  <si>
    <t>リレー名称</t>
    <rPh sb="3" eb="5">
      <t>メイショウ</t>
    </rPh>
    <phoneticPr fontId="1"/>
  </si>
  <si>
    <t>地絡方向</t>
    <rPh sb="0" eb="4">
      <t>チラクホウコウ</t>
    </rPh>
    <phoneticPr fontId="1"/>
  </si>
  <si>
    <t>方向短絡</t>
    <rPh sb="0" eb="4">
      <t>ホウコウタンラク</t>
    </rPh>
    <phoneticPr fontId="1"/>
  </si>
  <si>
    <t>不足電圧</t>
    <rPh sb="0" eb="4">
      <t>フソクデンアツ</t>
    </rPh>
    <phoneticPr fontId="1"/>
  </si>
  <si>
    <t>不足電力</t>
    <rPh sb="0" eb="4">
      <t>フソクデンリョク</t>
    </rPh>
    <phoneticPr fontId="1"/>
  </si>
  <si>
    <t>主</t>
    <rPh sb="0" eb="1">
      <t>シュ</t>
    </rPh>
    <phoneticPr fontId="1"/>
  </si>
  <si>
    <t>製造者</t>
    <phoneticPr fontId="1"/>
  </si>
  <si>
    <t>連系用遮断器
その他機器</t>
    <rPh sb="0" eb="6">
      <t>レンケイヨウシャダンキ</t>
    </rPh>
    <phoneticPr fontId="1"/>
  </si>
  <si>
    <t>過電流強度</t>
    <rPh sb="0" eb="3">
      <t>カデンリュウ</t>
    </rPh>
    <rPh sb="3" eb="5">
      <t>キョウド</t>
    </rPh>
    <phoneticPr fontId="1"/>
  </si>
  <si>
    <t>過電流定数</t>
    <rPh sb="0" eb="3">
      <t>カデンリュウ</t>
    </rPh>
    <rPh sb="3" eb="5">
      <t>ジョウスウ</t>
    </rPh>
    <phoneticPr fontId="1"/>
  </si>
  <si>
    <t>機械的耐電流</t>
    <rPh sb="0" eb="3">
      <t>キカイテキ</t>
    </rPh>
    <rPh sb="3" eb="6">
      <t>タイデンリュウ</t>
    </rPh>
    <phoneticPr fontId="1"/>
  </si>
  <si>
    <t>ＺＰＤ</t>
    <phoneticPr fontId="1"/>
  </si>
  <si>
    <t>[V]/</t>
    <phoneticPr fontId="1"/>
  </si>
  <si>
    <t>/5[A]</t>
    <phoneticPr fontId="1"/>
  </si>
  <si>
    <t>[VA]</t>
    <phoneticPr fontId="1"/>
  </si>
  <si>
    <t>[pF]</t>
    <phoneticPr fontId="1"/>
  </si>
  <si>
    <t>動作時間</t>
    <phoneticPr fontId="1"/>
  </si>
  <si>
    <t>負担：</t>
    <rPh sb="0" eb="2">
      <t>フタン</t>
    </rPh>
    <phoneticPr fontId="1"/>
  </si>
  <si>
    <t>整定範囲</t>
    <rPh sb="0" eb="4">
      <t>セイテイハンイ</t>
    </rPh>
    <phoneticPr fontId="1"/>
  </si>
  <si>
    <t>時限：</t>
    <rPh sb="0" eb="2">
      <t>ジゲン</t>
    </rPh>
    <phoneticPr fontId="1"/>
  </si>
  <si>
    <t>電流：</t>
    <rPh sb="0" eb="2">
      <t>デンリュウ</t>
    </rPh>
    <phoneticPr fontId="1"/>
  </si>
  <si>
    <t>電圧：</t>
    <rPh sb="0" eb="2">
      <t>デンアツ</t>
    </rPh>
    <phoneticPr fontId="1"/>
  </si>
  <si>
    <t>備考：</t>
    <rPh sb="0" eb="2">
      <t>ビコウ</t>
    </rPh>
    <phoneticPr fontId="1"/>
  </si>
  <si>
    <t>瞬時：</t>
    <rPh sb="0" eb="2">
      <t>シュンジ</t>
    </rPh>
    <phoneticPr fontId="1"/>
  </si>
  <si>
    <t>電圧</t>
    <rPh sb="0" eb="2">
      <t>デンアツ</t>
    </rPh>
    <phoneticPr fontId="1"/>
  </si>
  <si>
    <t>周波数：</t>
    <rPh sb="0" eb="3">
      <t>シュウハスウ</t>
    </rPh>
    <phoneticPr fontId="1"/>
  </si>
  <si>
    <t>電力：</t>
    <rPh sb="0" eb="2">
      <t>デンリョク</t>
    </rPh>
    <phoneticPr fontId="1"/>
  </si>
  <si>
    <t>整定値：</t>
    <rPh sb="0" eb="3">
      <t>セイテイチ</t>
    </rPh>
    <phoneticPr fontId="1"/>
  </si>
  <si>
    <t>位相差</t>
    <rPh sb="0" eb="2">
      <t>イソウ</t>
    </rPh>
    <rPh sb="2" eb="3">
      <t>サ</t>
    </rPh>
    <phoneticPr fontId="1"/>
  </si>
  <si>
    <t>[%]、</t>
    <phoneticPr fontId="1"/>
  </si>
  <si>
    <t>度、</t>
    <rPh sb="0" eb="1">
      <t>ド</t>
    </rPh>
    <phoneticPr fontId="1"/>
  </si>
  <si>
    <t>周波数差</t>
  </si>
  <si>
    <t>前進時間</t>
    <phoneticPr fontId="1"/>
  </si>
  <si>
    <t>※</t>
    <phoneticPr fontId="1"/>
  </si>
  <si>
    <t>※逆潮流なしの場合</t>
    <rPh sb="1" eb="4">
      <t>ギャクチョウリュウ</t>
    </rPh>
    <rPh sb="7" eb="9">
      <t>バアイ</t>
    </rPh>
    <phoneticPr fontId="1"/>
  </si>
  <si>
    <t>ＯＣＲ－Ｈ</t>
    <phoneticPr fontId="1"/>
  </si>
  <si>
    <t>（５１Ｒ）</t>
    <phoneticPr fontId="1"/>
  </si>
  <si>
    <t>[kV]</t>
  </si>
  <si>
    <t>設定値（50Hzエリア：50.1/60Hzエリア：60.1［Hz］）</t>
    <rPh sb="0" eb="3">
      <t>セッテイチ</t>
    </rPh>
    <phoneticPr fontId="1"/>
  </si>
  <si>
    <t>（９）定格周波数</t>
    <rPh sb="3" eb="5">
      <t>テイカク</t>
    </rPh>
    <rPh sb="5" eb="8">
      <t>シュウハスウ</t>
    </rPh>
    <phoneticPr fontId="3"/>
  </si>
  <si>
    <t>（10）連続運転可能周波数</t>
    <rPh sb="4" eb="6">
      <t>レンゾク</t>
    </rPh>
    <rPh sb="6" eb="8">
      <t>ウンテン</t>
    </rPh>
    <rPh sb="8" eb="10">
      <t>カノウ</t>
    </rPh>
    <rPh sb="10" eb="13">
      <t>シュウハスウ</t>
    </rPh>
    <phoneticPr fontId="3"/>
  </si>
  <si>
    <t>様式３の５</t>
    <rPh sb="0" eb="2">
      <t>ヨウシキ</t>
    </rPh>
    <phoneticPr fontId="1"/>
  </si>
  <si>
    <t>添付　様式５の９～１０　参照</t>
    <rPh sb="0" eb="2">
      <t>テンプ</t>
    </rPh>
    <rPh sb="3" eb="5">
      <t>ヨウシキ</t>
    </rPh>
    <rPh sb="12" eb="14">
      <t>サンショウ</t>
    </rPh>
    <phoneticPr fontId="1"/>
  </si>
  <si>
    <r>
      <t>３．調相設備</t>
    </r>
    <r>
      <rPr>
        <vertAlign val="superscript"/>
        <sz val="10"/>
        <rFont val="ＭＳ 明朝"/>
        <family val="1"/>
        <charset val="128"/>
      </rPr>
      <t>※１</t>
    </r>
    <rPh sb="2" eb="4">
      <t>チョウソウ</t>
    </rPh>
    <rPh sb="4" eb="6">
      <t>セツビ</t>
    </rPh>
    <phoneticPr fontId="1"/>
  </si>
  <si>
    <t>６．特記事項</t>
    <rPh sb="2" eb="6">
      <t>トッキジコウ</t>
    </rPh>
    <phoneticPr fontId="1"/>
  </si>
  <si>
    <t>負荷設備および受電設備</t>
    <rPh sb="0" eb="4">
      <t>フカセツビ</t>
    </rPh>
    <rPh sb="7" eb="11">
      <t>ジュデンセツビ</t>
    </rPh>
    <phoneticPr fontId="1"/>
  </si>
  <si>
    <t>１．負荷設備</t>
    <rPh sb="2" eb="4">
      <t>フカ</t>
    </rPh>
    <rPh sb="4" eb="6">
      <t>セツビ</t>
    </rPh>
    <phoneticPr fontId="1"/>
  </si>
  <si>
    <t>（１）合計容量</t>
    <rPh sb="3" eb="7">
      <t>ゴウケイヨウリョウ</t>
    </rPh>
    <phoneticPr fontId="3"/>
  </si>
  <si>
    <t>（２）総合負荷力率</t>
    <rPh sb="3" eb="5">
      <t>ソウゴウ</t>
    </rPh>
    <rPh sb="5" eb="7">
      <t>フカ</t>
    </rPh>
    <rPh sb="7" eb="9">
      <t>リキリツ</t>
    </rPh>
    <phoneticPr fontId="3"/>
  </si>
  <si>
    <t>制御方式</t>
    <rPh sb="0" eb="4">
      <t>セイギョホウシキ</t>
    </rPh>
    <phoneticPr fontId="1"/>
  </si>
  <si>
    <t>（５）台数</t>
    <rPh sb="3" eb="5">
      <t>ダイスウ</t>
    </rPh>
    <phoneticPr fontId="1"/>
  </si>
  <si>
    <t>※高調波発生機器を有する場合には、「高調波抑制対策技術指針（JEAG9702)」の高調波流出電流計算書を添付してください。</t>
  </si>
  <si>
    <t>電圧フリッカ対策</t>
    <rPh sb="0" eb="2">
      <t>デンアツ</t>
    </rPh>
    <rPh sb="6" eb="8">
      <t>タイサク</t>
    </rPh>
    <phoneticPr fontId="1"/>
  </si>
  <si>
    <t>対策設備の概要</t>
    <rPh sb="0" eb="4">
      <t>タイサクセツビ</t>
    </rPh>
    <rPh sb="5" eb="7">
      <t>ガイヨウ</t>
    </rPh>
    <phoneticPr fontId="1"/>
  </si>
  <si>
    <t>※電圧フリッカ対策有の場合は資料を添付してください。</t>
    <rPh sb="1" eb="3">
      <t>デンアツ</t>
    </rPh>
    <rPh sb="7" eb="10">
      <t>タイサクアリ</t>
    </rPh>
    <rPh sb="11" eb="13">
      <t>バアイ</t>
    </rPh>
    <rPh sb="14" eb="16">
      <t>シリョウ</t>
    </rPh>
    <rPh sb="17" eb="19">
      <t>テンプ</t>
    </rPh>
    <phoneticPr fontId="1"/>
  </si>
  <si>
    <t>[kV]／</t>
    <phoneticPr fontId="1"/>
  </si>
  <si>
    <t>（必ずご記載ください）</t>
  </si>
  <si>
    <t>（必ずご記載ください）</t>
    <phoneticPr fontId="1"/>
  </si>
  <si>
    <t>※計量器・通信端末設備の設置仕様（壁掛け・自立盤）が決まっていれば記載</t>
    <phoneticPr fontId="1"/>
  </si>
  <si>
    <t>縮尺は1/25,000か1/50,000としてください。</t>
  </si>
  <si>
    <t>・本様式に記載する系統連系保護リレーの「デバイスNo.」や「遮断器No.」については、様式３の３（系統連系保護リレー）で記載した記号の内容と統一するようにお願いします。</t>
    <phoneticPr fontId="3"/>
  </si>
  <si>
    <t>・本様式に記載する「ＣＴ比」や「ＶＴ比」については、様式３の３（系統連系保護リレー）で記載した記号の内容と統一するようにお願いします。</t>
    <phoneticPr fontId="1"/>
  </si>
  <si>
    <t>様式３の２</t>
    <rPh sb="0" eb="2">
      <t>ヨウシキ</t>
    </rPh>
    <phoneticPr fontId="1"/>
  </si>
  <si>
    <t>様式４の１</t>
    <rPh sb="0" eb="2">
      <t>ヨウシキ</t>
    </rPh>
    <phoneticPr fontId="1"/>
  </si>
  <si>
    <t>電圧調整範囲</t>
    <rPh sb="0" eb="2">
      <t>デンアツ</t>
    </rPh>
    <rPh sb="2" eb="4">
      <t>チョウセイ</t>
    </rPh>
    <rPh sb="4" eb="6">
      <t>ハンイ</t>
    </rPh>
    <phoneticPr fontId="1"/>
  </si>
  <si>
    <r>
      <t>（11）周波数低下時の運転継続時間</t>
    </r>
    <r>
      <rPr>
        <vertAlign val="superscript"/>
        <sz val="10"/>
        <rFont val="ＭＳ 明朝"/>
        <family val="1"/>
        <charset val="128"/>
      </rPr>
      <t>※1</t>
    </r>
    <phoneticPr fontId="1"/>
  </si>
  <si>
    <t>（12）並列時許容周波数（上限）</t>
    <phoneticPr fontId="1"/>
  </si>
  <si>
    <t>（13）電圧調整機能</t>
    <rPh sb="4" eb="10">
      <t>デンアツチョウセイキノウ</t>
    </rPh>
    <phoneticPr fontId="1"/>
  </si>
  <si>
    <t>（14）自動同期検定機能（自励式の場合）</t>
    <phoneticPr fontId="1"/>
  </si>
  <si>
    <t>（15）系統並解列箇所</t>
    <phoneticPr fontId="1"/>
  </si>
  <si>
    <t>（16）通電電流制限値・遮断時間</t>
    <rPh sb="12" eb="16">
      <t>シャダンジカン</t>
    </rPh>
    <phoneticPr fontId="1"/>
  </si>
  <si>
    <t>（17）主回路方式</t>
    <phoneticPr fontId="1"/>
  </si>
  <si>
    <t>（18）出力制御方式</t>
    <phoneticPr fontId="1"/>
  </si>
  <si>
    <t>（19）事故時運転継続（ＦＲＴ）要件適用の有無</t>
    <phoneticPr fontId="1"/>
  </si>
  <si>
    <t>（20）高調波電流歪率</t>
    <phoneticPr fontId="1"/>
  </si>
  <si>
    <t>（21）発電機の出力特性（風力の場合）</t>
    <phoneticPr fontId="1"/>
  </si>
  <si>
    <t>（22）出力変動対策の方法（風力の場合）</t>
    <phoneticPr fontId="1"/>
  </si>
  <si>
    <t>（24）ウィンドファームコントローラーの有無（風力の場合）</t>
    <phoneticPr fontId="1"/>
  </si>
  <si>
    <t>（25）蓄電容量</t>
    <phoneticPr fontId="1"/>
  </si>
  <si>
    <t>保護リレー等</t>
    <rPh sb="0" eb="2">
      <t>ホゴ</t>
    </rPh>
    <rPh sb="5" eb="6">
      <t>トウ</t>
    </rPh>
    <phoneticPr fontId="1"/>
  </si>
  <si>
    <t>様式３の３</t>
    <rPh sb="0" eb="2">
      <t>ヨウシキ</t>
    </rPh>
    <phoneticPr fontId="1"/>
  </si>
  <si>
    <t>（１）原動機の種類（ｶﾞｽｴﾝｼﾞﾝ、風力、太陽光など）</t>
    <rPh sb="19" eb="21">
      <t>フウリョク</t>
    </rPh>
    <rPh sb="22" eb="25">
      <t>タイヨウコウ</t>
    </rPh>
    <phoneticPr fontId="1"/>
  </si>
  <si>
    <t>（２）発電機台数（PCSまたは逆変換装置の台数）</t>
    <rPh sb="3" eb="5">
      <t>ハツデン</t>
    </rPh>
    <rPh sb="5" eb="6">
      <t>キ</t>
    </rPh>
    <rPh sb="6" eb="8">
      <t>ダイスウ</t>
    </rPh>
    <rPh sb="15" eb="16">
      <t>ギャク</t>
    </rPh>
    <rPh sb="16" eb="18">
      <t>ヘンカン</t>
    </rPh>
    <rPh sb="18" eb="20">
      <t>ソウチ</t>
    </rPh>
    <rPh sb="21" eb="23">
      <t>ダイスウ</t>
    </rPh>
    <phoneticPr fontId="1"/>
  </si>
  <si>
    <t>通電電流制限値・遮断時間</t>
    <rPh sb="0" eb="4">
      <t>ツウデンデンリュウ</t>
    </rPh>
    <rPh sb="4" eb="7">
      <t>セイゲンチ</t>
    </rPh>
    <rPh sb="8" eb="12">
      <t>シャダンジカン</t>
    </rPh>
    <phoneticPr fontId="1"/>
  </si>
  <si>
    <t>並列時許容周波数（上限）</t>
    <rPh sb="0" eb="3">
      <t>ヘイレツジ</t>
    </rPh>
    <rPh sb="3" eb="8">
      <t>キョヨウシュウハスウ</t>
    </rPh>
    <rPh sb="9" eb="11">
      <t>ジョウゲン</t>
    </rPh>
    <phoneticPr fontId="1"/>
  </si>
  <si>
    <r>
      <t>（１）アクセス設備</t>
    </r>
    <r>
      <rPr>
        <vertAlign val="superscript"/>
        <sz val="10"/>
        <rFont val="ＭＳ 明朝"/>
        <family val="1"/>
        <charset val="128"/>
      </rPr>
      <t>※１</t>
    </r>
    <r>
      <rPr>
        <sz val="10"/>
        <rFont val="ＭＳ 明朝"/>
        <family val="1"/>
        <charset val="128"/>
      </rPr>
      <t>の運用開始希望日（一般送配電等側設備への接続希望日）</t>
    </r>
    <phoneticPr fontId="1"/>
  </si>
  <si>
    <r>
      <t>（２）発電設備等の連系開始希望日（試運転）</t>
    </r>
    <r>
      <rPr>
        <vertAlign val="superscript"/>
        <sz val="10"/>
        <rFont val="ＭＳ 明朝"/>
        <family val="1"/>
        <charset val="128"/>
      </rPr>
      <t>※２</t>
    </r>
    <phoneticPr fontId="1"/>
  </si>
  <si>
    <t>（３）発電設備等の連系開始希望日（営業運転開始日）</t>
    <rPh sb="21" eb="24">
      <t>カイシビ</t>
    </rPh>
    <phoneticPr fontId="1"/>
  </si>
  <si>
    <t>※１：アクセス設備：発電場所と送電系統を接続する設備　※２：運転開始前の試運転など、送電系統への送電電力を初めて発生させる希望日を記載</t>
    <phoneticPr fontId="1"/>
  </si>
  <si>
    <r>
      <t>（１）希望受電電圧</t>
    </r>
    <r>
      <rPr>
        <vertAlign val="superscript"/>
        <sz val="10"/>
        <rFont val="ＭＳ 明朝"/>
        <family val="1"/>
        <charset val="128"/>
      </rPr>
      <t>※３</t>
    </r>
    <phoneticPr fontId="1"/>
  </si>
  <si>
    <t>希望する予備送電サービス（有の場合）</t>
    <rPh sb="13" eb="14">
      <t>アリ</t>
    </rPh>
    <rPh sb="15" eb="17">
      <t>バアイ</t>
    </rPh>
    <phoneticPr fontId="1"/>
  </si>
  <si>
    <t>予備送電サービス契約電力（有の場合）</t>
    <rPh sb="13" eb="14">
      <t>アリ</t>
    </rPh>
    <rPh sb="15" eb="17">
      <t>バアイ</t>
    </rPh>
    <phoneticPr fontId="1"/>
  </si>
  <si>
    <t>※３：接続検討の結果、希望受電電圧以外となる場合もございます。</t>
    <phoneticPr fontId="1"/>
  </si>
  <si>
    <t>（１）－１　新設・増設の電源種別</t>
    <phoneticPr fontId="1"/>
  </si>
  <si>
    <r>
      <t>（１）－２　新設・増設の電源種別</t>
    </r>
    <r>
      <rPr>
        <vertAlign val="superscript"/>
        <sz val="10"/>
        <rFont val="ＭＳ 明朝"/>
        <family val="1"/>
        <charset val="128"/>
      </rPr>
      <t>※8</t>
    </r>
    <phoneticPr fontId="1"/>
  </si>
  <si>
    <r>
      <t>特別措置の適用予定</t>
    </r>
    <r>
      <rPr>
        <vertAlign val="superscript"/>
        <sz val="10"/>
        <rFont val="ＭＳ 明朝"/>
        <family val="1"/>
        <charset val="128"/>
      </rPr>
      <t>※10</t>
    </r>
    <rPh sb="0" eb="4">
      <t>トクベツソチ</t>
    </rPh>
    <rPh sb="5" eb="7">
      <t>テキヨウ</t>
    </rPh>
    <rPh sb="7" eb="9">
      <t>ヨテイ</t>
    </rPh>
    <phoneticPr fontId="1"/>
  </si>
  <si>
    <r>
      <t>（２）－１　既設の電源種別（既設電源がある場合）</t>
    </r>
    <r>
      <rPr>
        <vertAlign val="superscript"/>
        <sz val="10"/>
        <rFont val="ＭＳ 明朝"/>
        <family val="1"/>
        <charset val="128"/>
      </rPr>
      <t>※9</t>
    </r>
    <rPh sb="14" eb="18">
      <t>キセツデンゲン</t>
    </rPh>
    <rPh sb="21" eb="23">
      <t>バアイ</t>
    </rPh>
    <phoneticPr fontId="1"/>
  </si>
  <si>
    <r>
      <t>（２）－２　既設の電源種別（既設電源がある場合）</t>
    </r>
    <r>
      <rPr>
        <vertAlign val="superscript"/>
        <sz val="10"/>
        <rFont val="ＭＳ 明朝"/>
        <family val="1"/>
        <charset val="128"/>
      </rPr>
      <t>※9</t>
    </r>
    <rPh sb="14" eb="18">
      <t>キセツデンゲン</t>
    </rPh>
    <rPh sb="21" eb="23">
      <t>バアイ</t>
    </rPh>
    <phoneticPr fontId="1"/>
  </si>
  <si>
    <t>※４：発電機定格出力1,000kWを超えるもの。　      ※５：発電機定格出力1,000kW以下のもの。</t>
    <phoneticPr fontId="1"/>
  </si>
  <si>
    <t>※６：バイオマスに該当する廃棄物のみを燃焼するものを含みます。</t>
    <phoneticPr fontId="1"/>
  </si>
  <si>
    <t>※７：地域資源バイオマスに該当する場合は、様式１「(9)特記事項」にその旨記載願います。</t>
    <phoneticPr fontId="1"/>
  </si>
  <si>
    <t>※８：新設、増設時に電源種別が複数ある場合は、「（１）－２　新設・増設の電源種別」を使用ください。（初期設定は「なし」）</t>
    <rPh sb="3" eb="5">
      <t>シンセツ</t>
    </rPh>
    <rPh sb="6" eb="8">
      <t>ゾウセツ</t>
    </rPh>
    <rPh sb="8" eb="9">
      <t>ジ</t>
    </rPh>
    <rPh sb="12" eb="14">
      <t>シュベツ</t>
    </rPh>
    <rPh sb="42" eb="44">
      <t>シヨウ</t>
    </rPh>
    <phoneticPr fontId="3"/>
  </si>
  <si>
    <t>※９：既設電源種別について選択ください。既設電源種別が複数ある場合は、「（２）－２　既設の電源種別」を使用ください。（初期設定は「なし」)</t>
    <rPh sb="3" eb="5">
      <t>キセツ</t>
    </rPh>
    <rPh sb="5" eb="7">
      <t>デンゲン</t>
    </rPh>
    <rPh sb="7" eb="9">
      <t>シュベツ</t>
    </rPh>
    <rPh sb="20" eb="22">
      <t>キセツ</t>
    </rPh>
    <rPh sb="22" eb="24">
      <t>デンゲン</t>
    </rPh>
    <rPh sb="24" eb="26">
      <t>シュベツ</t>
    </rPh>
    <rPh sb="42" eb="44">
      <t>キセツ</t>
    </rPh>
    <rPh sb="51" eb="53">
      <t>シヨウ</t>
    </rPh>
    <phoneticPr fontId="3"/>
  </si>
  <si>
    <t>※10：電源種別が「揚水」または「蓄電池」の場合は、「特別措置の適用予定」の有無についてご選択ください。</t>
    <rPh sb="4" eb="6">
      <t>デンゲン</t>
    </rPh>
    <rPh sb="6" eb="8">
      <t>シュベツ</t>
    </rPh>
    <rPh sb="10" eb="12">
      <t>ヨウスイ</t>
    </rPh>
    <rPh sb="17" eb="20">
      <t>チクデンチ</t>
    </rPh>
    <rPh sb="22" eb="24">
      <t>バアイ</t>
    </rPh>
    <rPh sb="27" eb="29">
      <t>トクベツ</t>
    </rPh>
    <rPh sb="29" eb="31">
      <t>ソチ</t>
    </rPh>
    <rPh sb="32" eb="34">
      <t>テキヨウ</t>
    </rPh>
    <rPh sb="34" eb="36">
      <t>ヨテイ</t>
    </rPh>
    <rPh sb="38" eb="40">
      <t>ウム</t>
    </rPh>
    <rPh sb="45" eb="47">
      <t>センタク</t>
    </rPh>
    <phoneticPr fontId="3"/>
  </si>
  <si>
    <t>【申込者】</t>
    <rPh sb="1" eb="4">
      <t>モウシコミシャ</t>
    </rPh>
    <phoneticPr fontId="1"/>
  </si>
  <si>
    <t>代表者氏名</t>
    <rPh sb="0" eb="3">
      <t>ダイヒョウシャ</t>
    </rPh>
    <rPh sb="3" eb="5">
      <t>シメイ</t>
    </rPh>
    <phoneticPr fontId="1"/>
  </si>
  <si>
    <t>※２：入札の対象（FIT/FIP）をご確認のうえ、選択して下さい。</t>
    <rPh sb="25" eb="27">
      <t>センタク</t>
    </rPh>
    <phoneticPr fontId="1"/>
  </si>
  <si>
    <t>【申込書に関する連絡先窓口】</t>
    <rPh sb="1" eb="4">
      <t>モウシコミショ</t>
    </rPh>
    <rPh sb="5" eb="6">
      <t>カン</t>
    </rPh>
    <rPh sb="11" eb="13">
      <t>マドグチ</t>
    </rPh>
    <phoneticPr fontId="1"/>
  </si>
  <si>
    <t>【申込書（技術的事項）に関する連絡先窓口（上記と異なる場合のみ記載）】</t>
    <rPh sb="1" eb="4">
      <t>モウシコミショ</t>
    </rPh>
    <rPh sb="18" eb="20">
      <t>マドグチ</t>
    </rPh>
    <phoneticPr fontId="1"/>
  </si>
  <si>
    <t>（１）発電設備等設置者名又は発電者の名称
　　 （仮称可）</t>
    <phoneticPr fontId="1"/>
  </si>
  <si>
    <t>（２）発電所名（仮称可）</t>
    <phoneticPr fontId="1"/>
  </si>
  <si>
    <t>（３）発電設備等設置場所の住所</t>
    <phoneticPr fontId="1"/>
  </si>
  <si>
    <t>（記載例の計算式に拠らない場合は、考え方や理由を記載）：</t>
    <rPh sb="1" eb="4">
      <t>キサイレイ</t>
    </rPh>
    <rPh sb="5" eb="8">
      <t>ケイサンシキ</t>
    </rPh>
    <rPh sb="9" eb="10">
      <t>ヨ</t>
    </rPh>
    <rPh sb="13" eb="15">
      <t>バアイ</t>
    </rPh>
    <rPh sb="17" eb="18">
      <t>カンガ</t>
    </rPh>
    <rPh sb="19" eb="20">
      <t>カタ</t>
    </rPh>
    <rPh sb="21" eb="23">
      <t>リユウ</t>
    </rPh>
    <rPh sb="24" eb="26">
      <t>キサイ</t>
    </rPh>
    <phoneticPr fontId="1"/>
  </si>
  <si>
    <t>　４．高調波発生機器</t>
    <rPh sb="3" eb="6">
      <t>コウチョウハ</t>
    </rPh>
    <rPh sb="6" eb="10">
      <t>ハッセイキキ</t>
    </rPh>
    <phoneticPr fontId="1"/>
  </si>
  <si>
    <t>　５．電圧フリッカ発生源</t>
    <rPh sb="3" eb="5">
      <t>デンアツ</t>
    </rPh>
    <rPh sb="9" eb="12">
      <t>ハッセイゲン</t>
    </rPh>
    <phoneticPr fontId="1"/>
  </si>
  <si>
    <t>稼働［kW］</t>
    <rPh sb="0" eb="2">
      <t>カドウ</t>
    </rPh>
    <phoneticPr fontId="1"/>
  </si>
  <si>
    <t>停止［kW］</t>
    <rPh sb="0" eb="2">
      <t>テイシ</t>
    </rPh>
    <phoneticPr fontId="1"/>
  </si>
  <si>
    <t>グラフ用関数ですので注意してください。</t>
    <rPh sb="3" eb="4">
      <t>ヨウ</t>
    </rPh>
    <rPh sb="4" eb="6">
      <t>カンスウ</t>
    </rPh>
    <rPh sb="10" eb="12">
      <t>チュウイ</t>
    </rPh>
    <phoneticPr fontId="15"/>
  </si>
  <si>
    <t>発電</t>
    <rPh sb="0" eb="2">
      <t>ハツデン</t>
    </rPh>
    <phoneticPr fontId="1"/>
  </si>
  <si>
    <t>買電</t>
    <rPh sb="0" eb="1">
      <t>カ</t>
    </rPh>
    <phoneticPr fontId="1"/>
  </si>
  <si>
    <t>　　　なお、その場合で燃料貯蔵や技術に由来する制御等により出力抑制が困難となる見込みである場合も様式１「(9)特記事項」にその旨記載願います。</t>
    <phoneticPr fontId="1"/>
  </si>
  <si>
    <t>逆電力</t>
    <rPh sb="0" eb="1">
      <t>ギャク</t>
    </rPh>
    <rPh sb="1" eb="3">
      <t>デンリョク</t>
    </rPh>
    <phoneticPr fontId="1"/>
  </si>
  <si>
    <t>）</t>
    <phoneticPr fontId="1"/>
  </si>
  <si>
    <r>
      <t>運転可能周波数</t>
    </r>
    <r>
      <rPr>
        <vertAlign val="superscript"/>
        <sz val="10"/>
        <color theme="1"/>
        <rFont val="ＭＳ 明朝"/>
        <family val="1"/>
        <charset val="128"/>
      </rPr>
      <t>※1</t>
    </r>
    <phoneticPr fontId="1"/>
  </si>
  <si>
    <t>添付　様式５の１１　参照</t>
    <rPh sb="0" eb="2">
      <t>テンプ</t>
    </rPh>
    <rPh sb="3" eb="5">
      <t>ヨウシキ</t>
    </rPh>
    <rPh sb="10" eb="12">
      <t>サンショウ</t>
    </rPh>
    <phoneticPr fontId="1"/>
  </si>
  <si>
    <t>※２：「有」の場合、蓄電池設備仕様および蓄電池システムの諸元を算定するためのシミュレーションに使用した発電データ等の提出が必要となります。</t>
    <rPh sb="4" eb="5">
      <t>アリ</t>
    </rPh>
    <rPh sb="7" eb="9">
      <t>バアイ</t>
    </rPh>
    <rPh sb="10" eb="13">
      <t>チクデンチ</t>
    </rPh>
    <rPh sb="13" eb="15">
      <t>セツビ</t>
    </rPh>
    <rPh sb="15" eb="17">
      <t>シヨウ</t>
    </rPh>
    <rPh sb="20" eb="23">
      <t>チクデンチ</t>
    </rPh>
    <rPh sb="28" eb="30">
      <t>ショゲン</t>
    </rPh>
    <rPh sb="31" eb="33">
      <t>サンテイ</t>
    </rPh>
    <rPh sb="47" eb="49">
      <t>シヨウ</t>
    </rPh>
    <rPh sb="51" eb="53">
      <t>ハツデン</t>
    </rPh>
    <rPh sb="56" eb="57">
      <t>ナド</t>
    </rPh>
    <rPh sb="58" eb="60">
      <t>テイシュツ</t>
    </rPh>
    <rPh sb="61" eb="63">
      <t>ヒツヨウ</t>
    </rPh>
    <phoneticPr fontId="3"/>
  </si>
  <si>
    <t>※１：逆変換装置を用いた発電設備等でFRT要件非適用の設備は記載不要</t>
    <phoneticPr fontId="1"/>
  </si>
  <si>
    <r>
      <t>（23）蓄電池設置（出力変動対策）の有無（風力の場合）</t>
    </r>
    <r>
      <rPr>
        <vertAlign val="superscript"/>
        <sz val="10"/>
        <rFont val="ＭＳ 明朝"/>
        <family val="1"/>
        <charset val="128"/>
      </rPr>
      <t>※2</t>
    </r>
    <phoneticPr fontId="1"/>
  </si>
  <si>
    <t>※１：「総合負荷力率」に調相設備を含む場合は不要</t>
    <phoneticPr fontId="1"/>
  </si>
  <si>
    <r>
      <t>※計量器・ＶＣＴ・通信端末ならびに受電設備の設置場所がわかるように</t>
    </r>
    <r>
      <rPr>
        <sz val="10"/>
        <rFont val="ＭＳ 明朝"/>
        <family val="1"/>
        <charset val="128"/>
      </rPr>
      <t>記載</t>
    </r>
    <rPh sb="1" eb="4">
      <t>ケイリョウキ</t>
    </rPh>
    <rPh sb="9" eb="11">
      <t>ツウシン</t>
    </rPh>
    <rPh sb="11" eb="13">
      <t>タンマツ</t>
    </rPh>
    <rPh sb="17" eb="19">
      <t>ジュデン</t>
    </rPh>
    <rPh sb="19" eb="21">
      <t>セツビ</t>
    </rPh>
    <rPh sb="22" eb="24">
      <t>セッチ</t>
    </rPh>
    <rPh sb="24" eb="26">
      <t>バショ</t>
    </rPh>
    <rPh sb="33" eb="35">
      <t>キサイ</t>
    </rPh>
    <phoneticPr fontId="1"/>
  </si>
  <si>
    <t>※計量器・ＶＣＴ・通信端末ならびに受電設備の設置場所がわかるように記載</t>
    <rPh sb="1" eb="4">
      <t>ケイリョウキ</t>
    </rPh>
    <rPh sb="9" eb="11">
      <t>ツウシン</t>
    </rPh>
    <rPh sb="11" eb="13">
      <t>タンマツ</t>
    </rPh>
    <rPh sb="17" eb="19">
      <t>ジュデン</t>
    </rPh>
    <rPh sb="19" eb="21">
      <t>セツビ</t>
    </rPh>
    <rPh sb="22" eb="24">
      <t>セッチ</t>
    </rPh>
    <rPh sb="24" eb="26">
      <t>バショ</t>
    </rPh>
    <rPh sb="33" eb="35">
      <t>キサイ</t>
    </rPh>
    <phoneticPr fontId="2"/>
  </si>
  <si>
    <t>※通信ケーブルの引込ルートの指定があればわかるように記載</t>
    <rPh sb="1" eb="3">
      <t>ツウシン</t>
    </rPh>
    <rPh sb="8" eb="10">
      <t>ヒキコミ</t>
    </rPh>
    <rPh sb="14" eb="16">
      <t>シテイ</t>
    </rPh>
    <rPh sb="26" eb="28">
      <t>キサイ</t>
    </rPh>
    <phoneticPr fontId="2"/>
  </si>
  <si>
    <t>　　　なお、「有」の場合のその他負荷とは、揚水発電設備または蓄電池に付随する負荷以外の負荷を指します。</t>
    <rPh sb="7" eb="8">
      <t>ア</t>
    </rPh>
    <rPh sb="10" eb="12">
      <t>バアイ</t>
    </rPh>
    <phoneticPr fontId="1"/>
  </si>
  <si>
    <t>※11：電源種別が「蓄電池」の場合に「早期連系追加対策（充電制限）」の適用希望有無についてご選択ください。</t>
    <phoneticPr fontId="3"/>
  </si>
  <si>
    <t>　　　早期連系追加対策（充電制限）とは、順潮流側混雑に対する早期連系対策として、特定の断面における充電を制限することへの同意等を前提に、</t>
    <phoneticPr fontId="1"/>
  </si>
  <si>
    <t>　　　熱容量面の系統増強をすることなく系統接続を認める対策を指します。</t>
    <phoneticPr fontId="1"/>
  </si>
  <si>
    <r>
      <t>早期連系追加対策
(充電制限)の適用希望</t>
    </r>
    <r>
      <rPr>
        <vertAlign val="superscript"/>
        <sz val="10"/>
        <rFont val="ＭＳ 明朝"/>
        <family val="1"/>
        <charset val="128"/>
      </rPr>
      <t>※11</t>
    </r>
    <rPh sb="0" eb="4">
      <t>ソウキレンケイ</t>
    </rPh>
    <rPh sb="4" eb="6">
      <t>ツイカ</t>
    </rPh>
    <rPh sb="6" eb="8">
      <t>タイサク</t>
    </rPh>
    <rPh sb="10" eb="14">
      <t>ジュウデンセイゲン</t>
    </rPh>
    <rPh sb="16" eb="20">
      <t>テキヨウキボウ</t>
    </rPh>
    <phoneticPr fontId="1"/>
  </si>
  <si>
    <r>
      <t>４．発電設備等の定格出力合計</t>
    </r>
    <r>
      <rPr>
        <vertAlign val="superscript"/>
        <sz val="10"/>
        <rFont val="ＭＳ 明朝"/>
        <family val="1"/>
        <charset val="128"/>
      </rPr>
      <t>※12</t>
    </r>
    <phoneticPr fontId="1"/>
  </si>
  <si>
    <t>※12：ガスタービン等、外気温により発電出力が変化する場合には、各温度における発電出力を記載</t>
    <phoneticPr fontId="1"/>
  </si>
  <si>
    <r>
      <t>５．受電地点における受電電力（送電系統への送電電力）</t>
    </r>
    <r>
      <rPr>
        <vertAlign val="superscript"/>
        <sz val="10"/>
        <color theme="1"/>
        <rFont val="ＭＳ 明朝"/>
        <family val="1"/>
        <charset val="128"/>
      </rPr>
      <t>※</t>
    </r>
    <r>
      <rPr>
        <vertAlign val="superscript"/>
        <sz val="10"/>
        <rFont val="ＭＳ 明朝"/>
        <family val="1"/>
        <charset val="128"/>
      </rPr>
      <t>13</t>
    </r>
    <phoneticPr fontId="1"/>
  </si>
  <si>
    <r>
      <t>最大</t>
    </r>
    <r>
      <rPr>
        <vertAlign val="superscript"/>
        <sz val="10"/>
        <rFont val="ＭＳ 明朝"/>
        <family val="1"/>
        <charset val="128"/>
      </rPr>
      <t>※14</t>
    </r>
    <phoneticPr fontId="1"/>
  </si>
  <si>
    <t>※13：ガスタービン等、外気温により発電出力が変化する場合には、各温度における受電電力を記載（発電出力が最大になる外気温の受電電力記載は必須）</t>
    <phoneticPr fontId="1"/>
  </si>
  <si>
    <t>※14：連系地点において、受電電力がない（連系地点からの需要供給のみ）場合は、０を記載</t>
    <phoneticPr fontId="1"/>
  </si>
  <si>
    <r>
      <t>最小</t>
    </r>
    <r>
      <rPr>
        <vertAlign val="superscript"/>
        <sz val="10"/>
        <color theme="1"/>
        <rFont val="ＭＳ 明朝"/>
        <family val="1"/>
        <charset val="128"/>
      </rPr>
      <t>※15</t>
    </r>
    <rPh sb="0" eb="2">
      <t>サイショウ</t>
    </rPh>
    <phoneticPr fontId="1"/>
  </si>
  <si>
    <t>※15：発電の有無に拘わらず必要となる負荷設備の容量を記載</t>
    <phoneticPr fontId="1"/>
  </si>
  <si>
    <t>東北電力ネットワーク株式会社</t>
    <rPh sb="0" eb="4">
      <t>トウホクデンリョク</t>
    </rPh>
    <rPh sb="10" eb="14">
      <t>カブシキガイシャ</t>
    </rPh>
    <phoneticPr fontId="1"/>
  </si>
  <si>
    <t>選択してください</t>
  </si>
  <si>
    <t>kVA</t>
    <phoneticPr fontId="1"/>
  </si>
  <si>
    <t>様式３の２</t>
    <rPh sb="0" eb="2">
      <t>ヨウシキ</t>
    </rPh>
    <phoneticPr fontId="1"/>
  </si>
  <si>
    <t>様式４</t>
    <rPh sb="0" eb="2">
      <t>ヨウシキ</t>
    </rPh>
    <phoneticPr fontId="1"/>
  </si>
  <si>
    <t>※添付する場合はこちらの枠内にお願いします。</t>
    <phoneticPr fontId="1"/>
  </si>
  <si>
    <t>④系統解列個所は記載されていますか？</t>
    <rPh sb="1" eb="3">
      <t>ケイトウ</t>
    </rPh>
    <rPh sb="3" eb="5">
      <t>カイレツ</t>
    </rPh>
    <rPh sb="5" eb="7">
      <t>カショ</t>
    </rPh>
    <rPh sb="8" eb="10">
      <t>キサイ</t>
    </rPh>
    <phoneticPr fontId="1"/>
  </si>
  <si>
    <t>⑤昇圧用変圧器の容量は，「様式３の２　２．昇圧用変圧器　（１）定格容量」と一致していますか？</t>
    <rPh sb="1" eb="3">
      <t>ショウアツ</t>
    </rPh>
    <rPh sb="3" eb="4">
      <t>ヨウ</t>
    </rPh>
    <rPh sb="4" eb="7">
      <t>ヘンアツキ</t>
    </rPh>
    <rPh sb="8" eb="10">
      <t>ヨウリョウ</t>
    </rPh>
    <rPh sb="13" eb="15">
      <t>ヨウシキ</t>
    </rPh>
    <rPh sb="21" eb="23">
      <t>ショウアツ</t>
    </rPh>
    <rPh sb="23" eb="24">
      <t>ヨウ</t>
    </rPh>
    <rPh sb="24" eb="27">
      <t>ヘンアツキ</t>
    </rPh>
    <rPh sb="31" eb="33">
      <t>テイカク</t>
    </rPh>
    <rPh sb="33" eb="35">
      <t>ヨウリョウ</t>
    </rPh>
    <rPh sb="37" eb="39">
      <t>イッチ</t>
    </rPh>
    <phoneticPr fontId="1"/>
  </si>
  <si>
    <t>⑥受電用変圧器の容量は，「様式４　２．受電用変圧器　（１）定格容量」と一致していますか？</t>
    <rPh sb="1" eb="3">
      <t>ジュデン</t>
    </rPh>
    <rPh sb="3" eb="4">
      <t>ヨウ</t>
    </rPh>
    <rPh sb="4" eb="7">
      <t>ヘンアツキ</t>
    </rPh>
    <rPh sb="8" eb="10">
      <t>ヨウリョウ</t>
    </rPh>
    <rPh sb="13" eb="15">
      <t>ヨウシキ</t>
    </rPh>
    <rPh sb="19" eb="21">
      <t>ジュデン</t>
    </rPh>
    <rPh sb="21" eb="22">
      <t>ヨウ</t>
    </rPh>
    <rPh sb="22" eb="25">
      <t>ヘンアツキ</t>
    </rPh>
    <rPh sb="29" eb="31">
      <t>テイカク</t>
    </rPh>
    <rPh sb="31" eb="33">
      <t>ヨウリョウ</t>
    </rPh>
    <rPh sb="35" eb="37">
      <t>イッチ</t>
    </rPh>
    <phoneticPr fontId="1"/>
  </si>
  <si>
    <t>②発電の最大値は【様式２　４．発電設備等の定格出力合計】である，</t>
    <rPh sb="1" eb="3">
      <t>ハツデン</t>
    </rPh>
    <rPh sb="4" eb="6">
      <t>サイダイ</t>
    </rPh>
    <rPh sb="6" eb="7">
      <t>チ</t>
    </rPh>
    <rPh sb="9" eb="11">
      <t>ヨウシキ</t>
    </rPh>
    <phoneticPr fontId="1"/>
  </si>
  <si>
    <t>【本書類の概要】</t>
    <rPh sb="1" eb="2">
      <t>ホン</t>
    </rPh>
    <rPh sb="2" eb="4">
      <t>ショルイ</t>
    </rPh>
    <rPh sb="5" eb="7">
      <t>ガイヨウ</t>
    </rPh>
    <phoneticPr fontId="1"/>
  </si>
  <si>
    <t>■各シートの見方</t>
    <rPh sb="1" eb="2">
      <t>カク</t>
    </rPh>
    <rPh sb="6" eb="8">
      <t>ミカタ</t>
    </rPh>
    <phoneticPr fontId="1"/>
  </si>
  <si>
    <t>：</t>
    <phoneticPr fontId="1"/>
  </si>
  <si>
    <t>最寄りの電柱：</t>
    <rPh sb="0" eb="2">
      <t>モヨ</t>
    </rPh>
    <rPh sb="4" eb="5">
      <t>デン</t>
    </rPh>
    <rPh sb="5" eb="6">
      <t>チュウ</t>
    </rPh>
    <phoneticPr fontId="1"/>
  </si>
  <si>
    <r>
      <t>２．受電用変圧器　</t>
    </r>
    <r>
      <rPr>
        <sz val="10"/>
        <color rgb="FF0000FF"/>
        <rFont val="ＭＳ 明朝"/>
        <family val="1"/>
        <charset val="128"/>
      </rPr>
      <t>（屋内電源，照明等のために設置する変圧器の情報をご記載ください。）</t>
    </r>
    <rPh sb="2" eb="4">
      <t>ジュデン</t>
    </rPh>
    <rPh sb="4" eb="5">
      <t>ヨウ</t>
    </rPh>
    <rPh sb="5" eb="8">
      <t>ヘンアツキ</t>
    </rPh>
    <rPh sb="10" eb="12">
      <t>オクナイ</t>
    </rPh>
    <rPh sb="12" eb="14">
      <t>デンゲン</t>
    </rPh>
    <rPh sb="15" eb="17">
      <t>ショウメイ</t>
    </rPh>
    <rPh sb="17" eb="18">
      <t>トウ</t>
    </rPh>
    <rPh sb="22" eb="24">
      <t>セッチ</t>
    </rPh>
    <rPh sb="26" eb="29">
      <t>ヘンアツキ</t>
    </rPh>
    <rPh sb="30" eb="32">
      <t>ジョウホウ</t>
    </rPh>
    <rPh sb="34" eb="36">
      <t>キサイ</t>
    </rPh>
    <phoneticPr fontId="1"/>
  </si>
  <si>
    <r>
      <t>２．昇圧用変圧器　</t>
    </r>
    <r>
      <rPr>
        <sz val="10"/>
        <color rgb="FF0000FF"/>
        <rFont val="ＭＳ 明朝"/>
        <family val="1"/>
        <charset val="128"/>
      </rPr>
      <t>（連系設備を接続するために設置する変圧器の情報をご記載ください。）</t>
    </r>
    <rPh sb="2" eb="8">
      <t>ショウアツヨウヘンアツキ</t>
    </rPh>
    <rPh sb="10" eb="12">
      <t>レンケイ</t>
    </rPh>
    <rPh sb="12" eb="14">
      <t>セツビ</t>
    </rPh>
    <rPh sb="15" eb="17">
      <t>セツゾク</t>
    </rPh>
    <phoneticPr fontId="1"/>
  </si>
  <si>
    <t>②計量器・VCT・通信端末並びに受電設備の設置場所がわかるように記載されていますか？</t>
    <rPh sb="1" eb="4">
      <t>ケイリョウキ</t>
    </rPh>
    <rPh sb="9" eb="13">
      <t>ツウシンタンマツ</t>
    </rPh>
    <rPh sb="13" eb="14">
      <t>ナラ</t>
    </rPh>
    <rPh sb="16" eb="18">
      <t>ジュデン</t>
    </rPh>
    <rPh sb="18" eb="20">
      <t>セツビ</t>
    </rPh>
    <rPh sb="21" eb="23">
      <t>セッチ</t>
    </rPh>
    <rPh sb="23" eb="25">
      <t>バショ</t>
    </rPh>
    <rPh sb="32" eb="34">
      <t>キサイ</t>
    </rPh>
    <phoneticPr fontId="1"/>
  </si>
  <si>
    <t>連系柱</t>
    <rPh sb="0" eb="2">
      <t>レンケイ</t>
    </rPh>
    <rPh sb="2" eb="3">
      <t>チュウ</t>
    </rPh>
    <phoneticPr fontId="1"/>
  </si>
  <si>
    <t>②需要場所（発電設備を含めた敷地）がわかるように枠などが記載されていますか？</t>
    <rPh sb="1" eb="3">
      <t>ジュヨウ</t>
    </rPh>
    <rPh sb="3" eb="5">
      <t>バショ</t>
    </rPh>
    <rPh sb="6" eb="8">
      <t>ハツデン</t>
    </rPh>
    <rPh sb="8" eb="10">
      <t>セツビ</t>
    </rPh>
    <rPh sb="11" eb="12">
      <t>フク</t>
    </rPh>
    <rPh sb="14" eb="16">
      <t>シキチ</t>
    </rPh>
    <rPh sb="24" eb="25">
      <t>ワク</t>
    </rPh>
    <rPh sb="28" eb="30">
      <t>キサイ</t>
    </rPh>
    <phoneticPr fontId="1"/>
  </si>
  <si>
    <t>③需要場所に接する道路（進入路含めて）が記載されていますか？</t>
    <rPh sb="1" eb="3">
      <t>ジュヨウ</t>
    </rPh>
    <rPh sb="3" eb="5">
      <t>バショ</t>
    </rPh>
    <rPh sb="6" eb="7">
      <t>セッ</t>
    </rPh>
    <rPh sb="9" eb="11">
      <t>ドウロ</t>
    </rPh>
    <rPh sb="12" eb="14">
      <t>シンニュウ</t>
    </rPh>
    <rPh sb="14" eb="15">
      <t>ロ</t>
    </rPh>
    <rPh sb="15" eb="16">
      <t>フク</t>
    </rPh>
    <rPh sb="20" eb="22">
      <t>キサイ</t>
    </rPh>
    <phoneticPr fontId="1"/>
  </si>
  <si>
    <t>④発電設備の設置場所がわかるように記載されていますか？</t>
    <rPh sb="1" eb="5">
      <t>ハツデンセツビ</t>
    </rPh>
    <rPh sb="6" eb="8">
      <t>セッチ</t>
    </rPh>
    <rPh sb="8" eb="10">
      <t>バショ</t>
    </rPh>
    <rPh sb="17" eb="19">
      <t>キサイ</t>
    </rPh>
    <phoneticPr fontId="1"/>
  </si>
  <si>
    <t>⑤連系柱（東北電力ネットワーク柱）は，「様式１　備考欄」へご記載いただいた電柱と一致しておりますか？</t>
    <phoneticPr fontId="1"/>
  </si>
  <si>
    <t>⑦受電設備（キュービクル）の記載がありますか？</t>
    <rPh sb="1" eb="3">
      <t>ジュデン</t>
    </rPh>
    <rPh sb="3" eb="5">
      <t>セツビ</t>
    </rPh>
    <rPh sb="14" eb="16">
      <t>キサイ</t>
    </rPh>
    <phoneticPr fontId="1"/>
  </si>
  <si>
    <t>※添付する場合はこちらの枠内にお願いします。</t>
    <phoneticPr fontId="1"/>
  </si>
  <si>
    <t>⑥構内受電柱の記載がありますか？（連系柱との距離が分かる場合は合わせて記載をお願いします。）</t>
    <rPh sb="1" eb="3">
      <t>コウナイ</t>
    </rPh>
    <rPh sb="3" eb="5">
      <t>ジュデン</t>
    </rPh>
    <rPh sb="5" eb="6">
      <t>チュウ</t>
    </rPh>
    <rPh sb="7" eb="9">
      <t>キサイ</t>
    </rPh>
    <rPh sb="17" eb="19">
      <t>レンケイ</t>
    </rPh>
    <rPh sb="19" eb="20">
      <t>チュウ</t>
    </rPh>
    <rPh sb="22" eb="24">
      <t>キョリ</t>
    </rPh>
    <rPh sb="25" eb="26">
      <t>ワ</t>
    </rPh>
    <rPh sb="28" eb="30">
      <t>バアイ</t>
    </rPh>
    <rPh sb="31" eb="32">
      <t>ア</t>
    </rPh>
    <rPh sb="35" eb="37">
      <t>キサイ</t>
    </rPh>
    <rPh sb="39" eb="40">
      <t>ネガ</t>
    </rPh>
    <phoneticPr fontId="1"/>
  </si>
  <si>
    <t>②様式５の６（敷地平面図）で記載した発電設備場所が分かるように枠などが記載されていますか？</t>
    <rPh sb="1" eb="3">
      <t>ヨウシキ</t>
    </rPh>
    <rPh sb="7" eb="12">
      <t>シキチヘイメンズ</t>
    </rPh>
    <rPh sb="14" eb="16">
      <t>キサイ</t>
    </rPh>
    <rPh sb="18" eb="20">
      <t>ハツデン</t>
    </rPh>
    <rPh sb="20" eb="22">
      <t>セツビ</t>
    </rPh>
    <rPh sb="22" eb="24">
      <t>バショ</t>
    </rPh>
    <rPh sb="25" eb="26">
      <t>ワ</t>
    </rPh>
    <rPh sb="31" eb="32">
      <t>ワク</t>
    </rPh>
    <rPh sb="35" eb="37">
      <t>キサイ</t>
    </rPh>
    <phoneticPr fontId="1"/>
  </si>
  <si>
    <r>
      <t>■提出前チェックリスト　</t>
    </r>
    <r>
      <rPr>
        <b/>
        <u/>
        <sz val="10"/>
        <color theme="1"/>
        <rFont val="ＭＳ 明朝"/>
        <family val="1"/>
        <charset val="128"/>
      </rPr>
      <t>※別紙で提出される場合も，すべての欄の入力・チェックをお願いします。</t>
    </r>
    <rPh sb="1" eb="3">
      <t>テイシュツ</t>
    </rPh>
    <rPh sb="3" eb="4">
      <t>マエ</t>
    </rPh>
    <rPh sb="29" eb="30">
      <t>ラン</t>
    </rPh>
    <rPh sb="31" eb="33">
      <t>ニュウリョク</t>
    </rPh>
    <rPh sb="40" eb="41">
      <t>ネガ</t>
    </rPh>
    <phoneticPr fontId="1"/>
  </si>
  <si>
    <t>①様式５の７（発電場所周辺地図）は本紙で提出されますか。それとも別紙にて提出されますか？（貼付けにより文字が不鮮明となる場合は別紙にて提出をお願いします。）</t>
    <rPh sb="7" eb="9">
      <t>ハツデン</t>
    </rPh>
    <rPh sb="9" eb="11">
      <t>バショ</t>
    </rPh>
    <rPh sb="11" eb="13">
      <t>シュウヘン</t>
    </rPh>
    <rPh sb="13" eb="15">
      <t>チズ</t>
    </rPh>
    <phoneticPr fontId="1"/>
  </si>
  <si>
    <t>①様式５の６（敷地平面図）は本紙で提出されますか。それとも別紙にて提出されますか？（貼付けにより文字が不鮮明となる場合は別紙にて提出をお願いします。）</t>
    <phoneticPr fontId="1"/>
  </si>
  <si>
    <t>①様式５の５（主要設備レイアウト図）は本紙で提出されますか。それとも別紙にて提出されますか？（貼付けにより文字が不鮮明となる場合は別紙にて提出をお願いします。）</t>
    <phoneticPr fontId="1"/>
  </si>
  <si>
    <t>①様式５の４（単線結線図）は本紙で提出されますか。それとも別紙にて提出されますか？（貼付けにより文字が不鮮明となる場合は別紙にて提出をお願いします。）</t>
    <rPh sb="7" eb="12">
      <t>タンセンケッセンズ</t>
    </rPh>
    <rPh sb="42" eb="44">
      <t>ハリツ</t>
    </rPh>
    <rPh sb="48" eb="50">
      <t>モジ</t>
    </rPh>
    <rPh sb="51" eb="54">
      <t>フセンメイ</t>
    </rPh>
    <rPh sb="57" eb="59">
      <t>バアイ</t>
    </rPh>
    <rPh sb="60" eb="62">
      <t>ベッシ</t>
    </rPh>
    <rPh sb="64" eb="66">
      <t>テイシュツ</t>
    </rPh>
    <rPh sb="68" eb="69">
      <t>ネガ</t>
    </rPh>
    <phoneticPr fontId="1"/>
  </si>
  <si>
    <t>①様式５の８（工事工程表）は本紙で提出されますか。それとも別紙にて提出されますか？（貼付けにより文字が不鮮明となる場合は別紙にて提出をお願いします。）</t>
    <rPh sb="7" eb="12">
      <t>コウジコウテイヒョウ</t>
    </rPh>
    <phoneticPr fontId="1"/>
  </si>
  <si>
    <t>②「アクセス設備の運用開始希望日」は様式２へご記載いただいた日付と一致しておりますか？</t>
    <rPh sb="6" eb="8">
      <t>セツビ</t>
    </rPh>
    <rPh sb="9" eb="11">
      <t>ウンヨウ</t>
    </rPh>
    <rPh sb="11" eb="13">
      <t>カイシ</t>
    </rPh>
    <rPh sb="13" eb="16">
      <t>キボウビ</t>
    </rPh>
    <rPh sb="18" eb="20">
      <t>ヨウシキ</t>
    </rPh>
    <rPh sb="23" eb="25">
      <t>キサイ</t>
    </rPh>
    <rPh sb="30" eb="32">
      <t>ヒヅケ</t>
    </rPh>
    <rPh sb="33" eb="35">
      <t>イッチ</t>
    </rPh>
    <phoneticPr fontId="1"/>
  </si>
  <si>
    <t>③発電が「0kW」の場合も含め，表のすべての欄へ入力されていますか?</t>
    <rPh sb="1" eb="3">
      <t>ハツデン</t>
    </rPh>
    <rPh sb="10" eb="12">
      <t>バアイ</t>
    </rPh>
    <rPh sb="13" eb="14">
      <t>フク</t>
    </rPh>
    <rPh sb="16" eb="17">
      <t>ヒョウ</t>
    </rPh>
    <rPh sb="22" eb="23">
      <t>ラン</t>
    </rPh>
    <rPh sb="24" eb="26">
      <t>ニュウリョク</t>
    </rPh>
    <phoneticPr fontId="1"/>
  </si>
  <si>
    <t>kW以下で記載されていますか?</t>
    <rPh sb="1" eb="3">
      <t>イカ</t>
    </rPh>
    <rPh sb="4" eb="6">
      <t>キサイ</t>
    </rPh>
    <phoneticPr fontId="1"/>
  </si>
  <si>
    <t>①様式５の３（設備運用方法）は本紙で提出されますか。それとも別紙にて提出されますか?</t>
    <rPh sb="1" eb="3">
      <t>ヨウシキ</t>
    </rPh>
    <rPh sb="7" eb="9">
      <t>セツビ</t>
    </rPh>
    <rPh sb="9" eb="11">
      <t>ウンヨウ</t>
    </rPh>
    <rPh sb="11" eb="13">
      <t>ホウホウ</t>
    </rPh>
    <rPh sb="15" eb="17">
      <t>ホンシ</t>
    </rPh>
    <rPh sb="18" eb="20">
      <t>テイシュツ</t>
    </rPh>
    <rPh sb="30" eb="32">
      <t>ベッシ</t>
    </rPh>
    <rPh sb="34" eb="36">
      <t>テイシュツ</t>
    </rPh>
    <phoneticPr fontId="1"/>
  </si>
  <si>
    <t>資料３</t>
    <rPh sb="0" eb="2">
      <t>シリョウ</t>
    </rPh>
    <phoneticPr fontId="15"/>
  </si>
  <si>
    <t>保　護　継　電　装　置　ブ　ロ　ッ　ク　図</t>
    <rPh sb="0" eb="1">
      <t>ホ</t>
    </rPh>
    <rPh sb="2" eb="3">
      <t>ユズル</t>
    </rPh>
    <rPh sb="4" eb="5">
      <t>ツギ</t>
    </rPh>
    <rPh sb="6" eb="7">
      <t>デン</t>
    </rPh>
    <rPh sb="8" eb="9">
      <t>ソウ</t>
    </rPh>
    <rPh sb="10" eb="11">
      <t>オキ</t>
    </rPh>
    <rPh sb="20" eb="21">
      <t>ズ</t>
    </rPh>
    <phoneticPr fontId="15"/>
  </si>
  <si>
    <t>設置する保護リレーの解列個所をご記載ください。設置なしの保護リレーについては空欄でかまいません。</t>
    <rPh sb="0" eb="2">
      <t>セッチ</t>
    </rPh>
    <rPh sb="4" eb="6">
      <t>ホゴ</t>
    </rPh>
    <rPh sb="10" eb="12">
      <t>カイレツ</t>
    </rPh>
    <rPh sb="12" eb="14">
      <t>カショ</t>
    </rPh>
    <rPh sb="16" eb="18">
      <t>キサイ</t>
    </rPh>
    <rPh sb="23" eb="25">
      <t>セッチ</t>
    </rPh>
    <rPh sb="28" eb="30">
      <t>ホゴ</t>
    </rPh>
    <rPh sb="38" eb="40">
      <t>クウラン</t>
    </rPh>
    <phoneticPr fontId="15"/>
  </si>
  <si>
    <t>保護リレー</t>
    <phoneticPr fontId="15"/>
  </si>
  <si>
    <t>解列個所１</t>
    <rPh sb="0" eb="2">
      <t>カイレツ</t>
    </rPh>
    <rPh sb="2" eb="4">
      <t>カショ</t>
    </rPh>
    <phoneticPr fontId="15"/>
  </si>
  <si>
    <t>解列個所２</t>
    <phoneticPr fontId="15"/>
  </si>
  <si>
    <t>ＯＶＧＲ（地絡過電圧継電器）</t>
    <phoneticPr fontId="15"/>
  </si>
  <si>
    <t>ＤＳＲ（短絡方向継電器）</t>
    <phoneticPr fontId="15"/>
  </si>
  <si>
    <t>ＯＶＲ（過電圧継電器）</t>
    <phoneticPr fontId="15"/>
  </si>
  <si>
    <t>ＵＶＲ（不足電圧継電器）</t>
    <phoneticPr fontId="15"/>
  </si>
  <si>
    <t>ＯＦＲ（周波数上昇継電器）</t>
    <phoneticPr fontId="15"/>
  </si>
  <si>
    <t>ＵＦＲ（周波数低下継電器）</t>
    <phoneticPr fontId="15"/>
  </si>
  <si>
    <t>ＲＰＲ（逆電力継電器）</t>
    <phoneticPr fontId="15"/>
  </si>
  <si>
    <t>ＵＰＲ（不足電力継電器）</t>
    <phoneticPr fontId="15"/>
  </si>
  <si>
    <t>単独運転検出（受動）</t>
    <phoneticPr fontId="15"/>
  </si>
  <si>
    <t>単独運転検出（能動）</t>
    <phoneticPr fontId="15"/>
  </si>
  <si>
    <t>転送遮断装置</t>
    <phoneticPr fontId="15"/>
  </si>
  <si>
    <t>記載例</t>
    <rPh sb="0" eb="2">
      <t>キサイ</t>
    </rPh>
    <rPh sb="2" eb="3">
      <t>レイ</t>
    </rPh>
    <phoneticPr fontId="15"/>
  </si>
  <si>
    <t>ＰＣＳ内部開閉器</t>
    <rPh sb="3" eb="5">
      <t>ナイブ</t>
    </rPh>
    <rPh sb="5" eb="8">
      <t>カイヘイキ</t>
    </rPh>
    <phoneticPr fontId="15"/>
  </si>
  <si>
    <t>ゲートブロック</t>
    <phoneticPr fontId="15"/>
  </si>
  <si>
    <t>資料５</t>
    <rPh sb="0" eb="2">
      <t>シリョウ</t>
    </rPh>
    <phoneticPr fontId="15"/>
  </si>
  <si>
    <t>　　年　　月　　日　　</t>
    <rPh sb="2" eb="3">
      <t>ネン</t>
    </rPh>
    <rPh sb="5" eb="6">
      <t>ガツ</t>
    </rPh>
    <rPh sb="8" eb="9">
      <t>ヒ</t>
    </rPh>
    <phoneticPr fontId="15"/>
  </si>
  <si>
    <t>運転・監視・連絡体制</t>
    <rPh sb="0" eb="2">
      <t>ウンテン</t>
    </rPh>
    <rPh sb="3" eb="5">
      <t>カンシ</t>
    </rPh>
    <rPh sb="6" eb="8">
      <t>レンラク</t>
    </rPh>
    <rPh sb="8" eb="10">
      <t>タイセイ</t>
    </rPh>
    <phoneticPr fontId="15"/>
  </si>
  <si>
    <t>　1．監視・連絡体制</t>
    <rPh sb="3" eb="5">
      <t>カンシ</t>
    </rPh>
    <rPh sb="6" eb="8">
      <t>レンラク</t>
    </rPh>
    <rPh sb="8" eb="10">
      <t>タイセイ</t>
    </rPh>
    <phoneticPr fontId="15"/>
  </si>
  <si>
    <t>項　　　目</t>
    <rPh sb="0" eb="1">
      <t>コウ</t>
    </rPh>
    <rPh sb="4" eb="5">
      <t>メ</t>
    </rPh>
    <phoneticPr fontId="15"/>
  </si>
  <si>
    <t>説　　　明</t>
    <rPh sb="0" eb="1">
      <t>セツ</t>
    </rPh>
    <rPh sb="4" eb="5">
      <t>メイ</t>
    </rPh>
    <phoneticPr fontId="15"/>
  </si>
  <si>
    <t>監視方式</t>
    <rPh sb="0" eb="2">
      <t>カンシ</t>
    </rPh>
    <rPh sb="2" eb="4">
      <t>ホウシキ</t>
    </rPh>
    <phoneticPr fontId="15"/>
  </si>
  <si>
    <t>●連絡体制は「託送供給約款別冊系統連系技術要件」、「高圧系統業務指針」の要件を満たす連絡先を</t>
    <rPh sb="1" eb="3">
      <t>レンラク</t>
    </rPh>
    <rPh sb="3" eb="5">
      <t>タイセイ</t>
    </rPh>
    <rPh sb="7" eb="9">
      <t>タクソウ</t>
    </rPh>
    <rPh sb="9" eb="11">
      <t>キョウキュウ</t>
    </rPh>
    <rPh sb="11" eb="13">
      <t>ヤッカン</t>
    </rPh>
    <rPh sb="13" eb="15">
      <t>ベッサツ</t>
    </rPh>
    <rPh sb="15" eb="19">
      <t>ケイトウレンケイ</t>
    </rPh>
    <rPh sb="19" eb="21">
      <t>ギジュツ</t>
    </rPh>
    <rPh sb="21" eb="23">
      <t>ヨウケン</t>
    </rPh>
    <rPh sb="26" eb="28">
      <t>コウアツ</t>
    </rPh>
    <rPh sb="28" eb="30">
      <t>ケイトウ</t>
    </rPh>
    <rPh sb="30" eb="32">
      <t>ギョウム</t>
    </rPh>
    <rPh sb="32" eb="34">
      <t>シシン</t>
    </rPh>
    <rPh sb="36" eb="38">
      <t>ヨウケン</t>
    </rPh>
    <rPh sb="39" eb="40">
      <t>ミ</t>
    </rPh>
    <rPh sb="42" eb="44">
      <t>レンラク</t>
    </rPh>
    <rPh sb="44" eb="45">
      <t>サキ</t>
    </rPh>
    <phoneticPr fontId="15"/>
  </si>
  <si>
    <t>　記載するものとし、次のいずれかを用いることができます。</t>
    <rPh sb="10" eb="11">
      <t>ツギ</t>
    </rPh>
    <rPh sb="17" eb="18">
      <t>モチ</t>
    </rPh>
    <phoneticPr fontId="15"/>
  </si>
  <si>
    <t>　１． 専用保安通信用電話設備</t>
    <phoneticPr fontId="15"/>
  </si>
  <si>
    <t>　２． 電気通信事業者の専用回線電話</t>
    <phoneticPr fontId="15"/>
  </si>
  <si>
    <t>　３． 次の条件をすべて満たす場合においては，一般加入電話または携帯電話</t>
    <phoneticPr fontId="15"/>
  </si>
  <si>
    <t>　（1) 発電者側の交換機を介さず直接技術員との通話が可能な方式（交換機を介する代表番号方式ではなく、</t>
    <phoneticPr fontId="15"/>
  </si>
  <si>
    <t xml:space="preserve">　　　 直接技術員駐在箇所へつながる単番方式）とし、発電設備等の保守監視場所に常時設置されていること。 </t>
    <phoneticPr fontId="15"/>
  </si>
  <si>
    <t xml:space="preserve">  （2）話中の場合に割り込みが可能な方式（キャッチホン等）であること。 </t>
    <phoneticPr fontId="15"/>
  </si>
  <si>
    <t>　（3）停電時においても通話可能なものであること。</t>
    <phoneticPr fontId="15"/>
  </si>
  <si>
    <t xml:space="preserve">   (4) 災害時等において当社と連絡が取れない場合には、当社との連絡がとれるまでの間、発電設備等の解列</t>
    <phoneticPr fontId="15"/>
  </si>
  <si>
    <t xml:space="preserve">　　　 または運転を停止すること。また、保安規程上明記されていること。 </t>
    <phoneticPr fontId="15"/>
  </si>
  <si>
    <t>●事故時・下げ代不足時（当社からの指令により発電設備を解列させること）の対応について記載した</t>
    <rPh sb="1" eb="3">
      <t>ジコ</t>
    </rPh>
    <rPh sb="3" eb="4">
      <t>ジ</t>
    </rPh>
    <rPh sb="5" eb="6">
      <t>サ</t>
    </rPh>
    <rPh sb="7" eb="8">
      <t>シロ</t>
    </rPh>
    <rPh sb="8" eb="10">
      <t>フソク</t>
    </rPh>
    <rPh sb="10" eb="11">
      <t>ジ</t>
    </rPh>
    <rPh sb="12" eb="14">
      <t>トウシャ</t>
    </rPh>
    <rPh sb="17" eb="19">
      <t>シレイ</t>
    </rPh>
    <rPh sb="22" eb="24">
      <t>ハツデン</t>
    </rPh>
    <rPh sb="24" eb="26">
      <t>セツビ</t>
    </rPh>
    <rPh sb="27" eb="28">
      <t>カイ</t>
    </rPh>
    <rPh sb="28" eb="29">
      <t>レツ</t>
    </rPh>
    <rPh sb="36" eb="38">
      <t>タイオウ</t>
    </rPh>
    <rPh sb="42" eb="44">
      <t>キサイ</t>
    </rPh>
    <phoneticPr fontId="15"/>
  </si>
  <si>
    <t>　資料を添付してください。</t>
    <rPh sb="1" eb="3">
      <t>シリョウ</t>
    </rPh>
    <rPh sb="4" eb="6">
      <t>テンプ</t>
    </rPh>
    <phoneticPr fontId="15"/>
  </si>
  <si>
    <t>・技術員駐在所設置場所</t>
    <rPh sb="1" eb="3">
      <t>ギジュツ</t>
    </rPh>
    <rPh sb="3" eb="4">
      <t>イン</t>
    </rPh>
    <rPh sb="4" eb="7">
      <t>チュウザイショ</t>
    </rPh>
    <rPh sb="7" eb="9">
      <t>セッチ</t>
    </rPh>
    <rPh sb="9" eb="11">
      <t>バショ</t>
    </rPh>
    <phoneticPr fontId="15"/>
  </si>
  <si>
    <t>・技術員駐在所から発電所（およびアクセス配電線）までの移動時間（夏季・冬季）等</t>
    <rPh sb="1" eb="3">
      <t>ギジュツ</t>
    </rPh>
    <rPh sb="3" eb="4">
      <t>イン</t>
    </rPh>
    <rPh sb="4" eb="7">
      <t>チュウザイショ</t>
    </rPh>
    <rPh sb="9" eb="11">
      <t>ハツデン</t>
    </rPh>
    <rPh sb="11" eb="12">
      <t>ショ</t>
    </rPh>
    <rPh sb="20" eb="22">
      <t>ハイデン</t>
    </rPh>
    <rPh sb="22" eb="23">
      <t>セン</t>
    </rPh>
    <rPh sb="27" eb="29">
      <t>イドウ</t>
    </rPh>
    <rPh sb="29" eb="31">
      <t>ジカン</t>
    </rPh>
    <rPh sb="32" eb="34">
      <t>カキ</t>
    </rPh>
    <rPh sb="35" eb="37">
      <t>トウキ</t>
    </rPh>
    <rPh sb="38" eb="39">
      <t>トウ</t>
    </rPh>
    <phoneticPr fontId="15"/>
  </si>
  <si>
    <t>資料６</t>
    <rPh sb="0" eb="2">
      <t>シリョウ</t>
    </rPh>
    <phoneticPr fontId="15"/>
  </si>
  <si>
    <t>インピーダンスマップ</t>
    <phoneticPr fontId="15"/>
  </si>
  <si>
    <t>１．線路データ</t>
    <rPh sb="2" eb="4">
      <t>センロ</t>
    </rPh>
    <phoneticPr fontId="15"/>
  </si>
  <si>
    <t>区間</t>
    <rPh sb="0" eb="2">
      <t>クカン</t>
    </rPh>
    <phoneticPr fontId="15"/>
  </si>
  <si>
    <t>区分</t>
    <rPh sb="0" eb="2">
      <t>クブン</t>
    </rPh>
    <phoneticPr fontId="15"/>
  </si>
  <si>
    <t>電線線種・サイズ</t>
    <phoneticPr fontId="15"/>
  </si>
  <si>
    <t>距離</t>
    <rPh sb="0" eb="2">
      <t>キョリ</t>
    </rPh>
    <phoneticPr fontId="15"/>
  </si>
  <si>
    <t>インピーダンス</t>
    <phoneticPr fontId="15"/>
  </si>
  <si>
    <t>（ｋｍ）</t>
    <phoneticPr fontId="15"/>
  </si>
  <si>
    <t>R（Ω）</t>
    <phoneticPr fontId="15"/>
  </si>
  <si>
    <t>X（Ω）</t>
    <phoneticPr fontId="15"/>
  </si>
  <si>
    <t>①</t>
    <phoneticPr fontId="15"/>
  </si>
  <si>
    <t>PAS～VCT</t>
    <phoneticPr fontId="15"/>
  </si>
  <si>
    <t>②</t>
    <phoneticPr fontId="15"/>
  </si>
  <si>
    <t>VCT～Tr 1台目</t>
    <rPh sb="8" eb="10">
      <t>ダイメ</t>
    </rPh>
    <phoneticPr fontId="15"/>
  </si>
  <si>
    <t>③</t>
    <phoneticPr fontId="15"/>
  </si>
  <si>
    <t>～Tr 2台目</t>
    <phoneticPr fontId="15"/>
  </si>
  <si>
    <t>④</t>
    <phoneticPr fontId="15"/>
  </si>
  <si>
    <t>～Tr 3台目</t>
    <phoneticPr fontId="15"/>
  </si>
  <si>
    <t>⑤</t>
    <phoneticPr fontId="15"/>
  </si>
  <si>
    <t>～Tr 4台目</t>
    <phoneticPr fontId="15"/>
  </si>
  <si>
    <t>合　計</t>
    <rPh sb="0" eb="1">
      <t>ゴウ</t>
    </rPh>
    <rPh sb="2" eb="3">
      <t>ケイ</t>
    </rPh>
    <phoneticPr fontId="15"/>
  </si>
  <si>
    <t>資料７</t>
    <rPh sb="0" eb="2">
      <t>シリョウ</t>
    </rPh>
    <phoneticPr fontId="15"/>
  </si>
  <si>
    <t>アクセス配電線</t>
    <rPh sb="4" eb="6">
      <t>ハイデン</t>
    </rPh>
    <rPh sb="6" eb="7">
      <t>セン</t>
    </rPh>
    <phoneticPr fontId="15"/>
  </si>
  <si>
    <r>
      <t>　　発電事業者でアクセス配電線</t>
    </r>
    <r>
      <rPr>
        <vertAlign val="superscript"/>
        <sz val="9"/>
        <rFont val="ＭＳ 明朝"/>
        <family val="1"/>
        <charset val="128"/>
      </rPr>
      <t>※１</t>
    </r>
    <r>
      <rPr>
        <sz val="9"/>
        <rFont val="ＭＳ 明朝"/>
        <family val="1"/>
        <charset val="128"/>
      </rPr>
      <t>を構築する場合のみ、以下の項目をご記載のうえご提出をお願いいたします。</t>
    </r>
    <rPh sb="2" eb="4">
      <t>ハツデン</t>
    </rPh>
    <rPh sb="4" eb="7">
      <t>ジギョウシャ</t>
    </rPh>
    <rPh sb="12" eb="14">
      <t>ハイデン</t>
    </rPh>
    <rPh sb="14" eb="15">
      <t>セン</t>
    </rPh>
    <rPh sb="18" eb="20">
      <t>コウチク</t>
    </rPh>
    <rPh sb="22" eb="24">
      <t>バアイ</t>
    </rPh>
    <rPh sb="27" eb="29">
      <t>イカ</t>
    </rPh>
    <rPh sb="30" eb="32">
      <t>コウモク</t>
    </rPh>
    <rPh sb="34" eb="36">
      <t>キサイ</t>
    </rPh>
    <rPh sb="40" eb="42">
      <t>テイシュツ</t>
    </rPh>
    <rPh sb="44" eb="45">
      <t>ネガ</t>
    </rPh>
    <phoneticPr fontId="15"/>
  </si>
  <si>
    <t>　※1　発電設備と既設配電線を接続するために新設する線路</t>
    <rPh sb="4" eb="6">
      <t>ハツデン</t>
    </rPh>
    <rPh sb="6" eb="8">
      <t>セツビ</t>
    </rPh>
    <rPh sb="9" eb="11">
      <t>キセツ</t>
    </rPh>
    <rPh sb="11" eb="13">
      <t>ハイデン</t>
    </rPh>
    <rPh sb="13" eb="14">
      <t>セン</t>
    </rPh>
    <rPh sb="15" eb="17">
      <t>セツゾク</t>
    </rPh>
    <rPh sb="22" eb="24">
      <t>シンセツ</t>
    </rPh>
    <rPh sb="26" eb="28">
      <t>センロ</t>
    </rPh>
    <phoneticPr fontId="15"/>
  </si>
  <si>
    <t>１．架空線区間の設計</t>
    <rPh sb="2" eb="4">
      <t>カクウ</t>
    </rPh>
    <rPh sb="4" eb="5">
      <t>セン</t>
    </rPh>
    <rPh sb="5" eb="7">
      <t>クカン</t>
    </rPh>
    <rPh sb="8" eb="10">
      <t>セッケイ</t>
    </rPh>
    <phoneticPr fontId="15"/>
  </si>
  <si>
    <r>
      <t>（１）区間（東北電力ＮＷ最寄り電柱～発電事業者第一柱）</t>
    </r>
    <r>
      <rPr>
        <vertAlign val="superscript"/>
        <sz val="8"/>
        <rFont val="ＭＳ 明朝"/>
        <family val="1"/>
        <charset val="128"/>
      </rPr>
      <t>※2</t>
    </r>
    <rPh sb="3" eb="5">
      <t>クカン</t>
    </rPh>
    <rPh sb="6" eb="8">
      <t>トウホク</t>
    </rPh>
    <rPh sb="8" eb="10">
      <t>デンリョク</t>
    </rPh>
    <rPh sb="12" eb="14">
      <t>モヨ</t>
    </rPh>
    <rPh sb="15" eb="17">
      <t>デンチュウ</t>
    </rPh>
    <rPh sb="18" eb="19">
      <t>イチ</t>
    </rPh>
    <rPh sb="19" eb="20">
      <t>チュウ</t>
    </rPh>
    <phoneticPr fontId="15"/>
  </si>
  <si>
    <t>　（自）〇〇線〇〇号　～　（至）</t>
    <phoneticPr fontId="15"/>
  </si>
  <si>
    <t>［km］</t>
    <phoneticPr fontId="15"/>
  </si>
  <si>
    <r>
      <t>（２）こう長（発電場所～発電事業者第一柱）</t>
    </r>
    <r>
      <rPr>
        <vertAlign val="superscript"/>
        <sz val="8"/>
        <rFont val="ＭＳ 明朝"/>
        <family val="1"/>
        <charset val="128"/>
      </rPr>
      <t>※３</t>
    </r>
    <rPh sb="5" eb="6">
      <t>チョウ</t>
    </rPh>
    <rPh sb="7" eb="9">
      <t>ハツデン</t>
    </rPh>
    <rPh sb="9" eb="11">
      <t>バショ</t>
    </rPh>
    <phoneticPr fontId="15"/>
  </si>
  <si>
    <t>（３）電線</t>
    <rPh sb="3" eb="5">
      <t>デンセン</t>
    </rPh>
    <phoneticPr fontId="15"/>
  </si>
  <si>
    <t>（a）種類</t>
    <rPh sb="3" eb="5">
      <t>シュルイ</t>
    </rPh>
    <phoneticPr fontId="15"/>
  </si>
  <si>
    <r>
      <t>（b）サイズ</t>
    </r>
    <r>
      <rPr>
        <vertAlign val="superscript"/>
        <sz val="8"/>
        <rFont val="ＭＳ 明朝"/>
        <family val="1"/>
        <charset val="128"/>
      </rPr>
      <t>※４</t>
    </r>
    <phoneticPr fontId="15"/>
  </si>
  <si>
    <t>mm　×　　　　　　　　条</t>
    <phoneticPr fontId="15"/>
  </si>
  <si>
    <t>※２：　（至）は発電事業者第一柱となります。</t>
    <phoneticPr fontId="15"/>
  </si>
  <si>
    <t>※３：　こう長は小数点以下第1位まで記載してください。</t>
    <rPh sb="6" eb="7">
      <t>チョウ</t>
    </rPh>
    <phoneticPr fontId="15"/>
  </si>
  <si>
    <t>※４：　条数は１相当たりの条数を記載してください。</t>
    <phoneticPr fontId="15"/>
  </si>
  <si>
    <t>【留意事項】</t>
    <phoneticPr fontId="15"/>
  </si>
  <si>
    <t>○</t>
    <phoneticPr fontId="15"/>
  </si>
  <si>
    <t>アクセス配電線（発電設備側）の経過図（縮尺は任意）を添付してください。</t>
    <phoneticPr fontId="15"/>
  </si>
  <si>
    <t>確認のため，さらに詳細な資料を確認させていただく場合があります。</t>
    <phoneticPr fontId="15"/>
  </si>
  <si>
    <t>資料８－１</t>
    <rPh sb="0" eb="2">
      <t>シリョウ</t>
    </rPh>
    <phoneticPr fontId="15"/>
  </si>
  <si>
    <t>遠隔出力制御</t>
    <phoneticPr fontId="15"/>
  </si>
  <si>
    <t>◇出力制御機能付ＰＣＳ仕様等</t>
    <rPh sb="1" eb="3">
      <t>シュツリョク</t>
    </rPh>
    <rPh sb="3" eb="5">
      <t>セイギョ</t>
    </rPh>
    <rPh sb="5" eb="7">
      <t>キノウ</t>
    </rPh>
    <rPh sb="7" eb="8">
      <t>ツキ</t>
    </rPh>
    <rPh sb="11" eb="13">
      <t>シヨウ</t>
    </rPh>
    <rPh sb="13" eb="14">
      <t>トウ</t>
    </rPh>
    <phoneticPr fontId="15"/>
  </si>
  <si>
    <t xml:space="preserve">（１）出力制御スケジュール
　　　運用方法
 （どちらか選択してください）    
</t>
    <phoneticPr fontId="15"/>
  </si>
  <si>
    <t>更新スケジュール
（原則，こちらを選択。ノンファーム型
接続の場合は，必ずこちらを選択）</t>
    <phoneticPr fontId="15"/>
  </si>
  <si>
    <t xml:space="preserve">　　固定スケジュール
</t>
    <rPh sb="2" eb="4">
      <t>コテイ</t>
    </rPh>
    <phoneticPr fontId="15"/>
  </si>
  <si>
    <t>　『更新スケジュール』は，弊社が最新の気象予報等を反映した出力制御スケジュールを随時作成・更新し，インターネット環境を経由して
　最新スケジュールを受信することで，可能な限り売電を行えるようにする運用のことをいいます。
　『固定スケジュール』は，山間部等でインターネット環境の構築が困難な場合において，メーカーさま等による作業により，あらかじめ
　１年先まで出力制御スケジュール（固定スケジュール）を登録していただく運用のことをいいます。
　『固定スケジュール』を選択する場合は，以下記載のリスクを承諾したうえで選択ください。
　　・固定スケジュールによる出力制御は，一般送配電事業者からの出力制御指示とは別に実施いただくものであり，出力制御の実施回数に
　　　はカウントされないため，更新スケジュールによる出力制御より頻度が多くなる可能性があります。
　　・初年度の固定スケジュールの登録が定例（３月）登録月とずれている場合は，初年度のみ２回の現地設定作業（メーカーさま等による
　　　有料作業）が必要になることがあります。
　　・定期的なスケジュール設定作業を怠ることにより発電が自動停止いたします。
　　　なお，お客さまが出力制御スケジュール登録作業の遅延等により発電設備が停止した場合の発電量の損失は補償できません。</t>
    <phoneticPr fontId="15"/>
  </si>
  <si>
    <t>２．発電所ＩＤ必要数
　（出力制御ユニット設置数）</t>
    <rPh sb="2" eb="5">
      <t>ハツデンショ</t>
    </rPh>
    <rPh sb="7" eb="10">
      <t>ヒツヨウスウ</t>
    </rPh>
    <rPh sb="13" eb="15">
      <t>シュツリョク</t>
    </rPh>
    <rPh sb="15" eb="17">
      <t>セイギョ</t>
    </rPh>
    <rPh sb="21" eb="24">
      <t>セッチスウ</t>
    </rPh>
    <phoneticPr fontId="15"/>
  </si>
  <si>
    <t>変更前</t>
    <rPh sb="0" eb="2">
      <t>ヘンコウ</t>
    </rPh>
    <rPh sb="2" eb="3">
      <t>マエ</t>
    </rPh>
    <phoneticPr fontId="70"/>
  </si>
  <si>
    <t>（個）</t>
    <rPh sb="1" eb="2">
      <t>コ</t>
    </rPh>
    <phoneticPr fontId="15"/>
  </si>
  <si>
    <t>⇒</t>
    <phoneticPr fontId="70"/>
  </si>
  <si>
    <t>変更後</t>
    <rPh sb="0" eb="2">
      <t>ヘンコウ</t>
    </rPh>
    <rPh sb="2" eb="3">
      <t>ゴ</t>
    </rPh>
    <phoneticPr fontId="70"/>
  </si>
  <si>
    <t>※新設の場合は，変更後にのみ，必要数を記載ください。
　出力制御ユニット設置数の合計と同数としてください。</t>
    <rPh sb="1" eb="3">
      <t>シンセツ</t>
    </rPh>
    <rPh sb="4" eb="6">
      <t>バアイ</t>
    </rPh>
    <rPh sb="8" eb="10">
      <t>ヘンコウ</t>
    </rPh>
    <rPh sb="10" eb="11">
      <t>ゴ</t>
    </rPh>
    <rPh sb="15" eb="17">
      <t>ヒツヨウ</t>
    </rPh>
    <rPh sb="17" eb="18">
      <t>スウ</t>
    </rPh>
    <rPh sb="19" eb="21">
      <t>キサイ</t>
    </rPh>
    <rPh sb="28" eb="30">
      <t>シュツリョク</t>
    </rPh>
    <rPh sb="30" eb="32">
      <t>セイギョ</t>
    </rPh>
    <rPh sb="36" eb="38">
      <t>セッチ</t>
    </rPh>
    <rPh sb="38" eb="39">
      <t>スウ</t>
    </rPh>
    <rPh sb="40" eb="42">
      <t>ゴウケイ</t>
    </rPh>
    <rPh sb="43" eb="45">
      <t>ドウスウ</t>
    </rPh>
    <phoneticPr fontId="15"/>
  </si>
  <si>
    <t>３．出力制御機能付ＰＣＳ等
　　メーカー名・型式</t>
    <rPh sb="2" eb="4">
      <t>シュツリョク</t>
    </rPh>
    <rPh sb="4" eb="6">
      <t>セイギョ</t>
    </rPh>
    <rPh sb="6" eb="8">
      <t>キノウ</t>
    </rPh>
    <rPh sb="8" eb="9">
      <t>ツキ</t>
    </rPh>
    <rPh sb="12" eb="13">
      <t>トウ</t>
    </rPh>
    <rPh sb="20" eb="21">
      <t>メイ</t>
    </rPh>
    <rPh sb="22" eb="24">
      <t>カタシキ</t>
    </rPh>
    <phoneticPr fontId="15"/>
  </si>
  <si>
    <t>（ＰＣＳ等本体[狭義]および出力制御ユニット等）</t>
    <rPh sb="4" eb="5">
      <t>トウ</t>
    </rPh>
    <phoneticPr fontId="15"/>
  </si>
  <si>
    <t>出力制御ユニット等</t>
    <rPh sb="0" eb="2">
      <t>シュツリョク</t>
    </rPh>
    <rPh sb="2" eb="4">
      <t>セイギョ</t>
    </rPh>
    <phoneticPr fontId="15"/>
  </si>
  <si>
    <t>ＰＣＳ等</t>
    <phoneticPr fontId="15"/>
  </si>
  <si>
    <t>備考</t>
    <rPh sb="0" eb="2">
      <t>ビコウ</t>
    </rPh>
    <phoneticPr fontId="15"/>
  </si>
  <si>
    <t>メーカー名</t>
    <rPh sb="4" eb="5">
      <t>メイ</t>
    </rPh>
    <phoneticPr fontId="15"/>
  </si>
  <si>
    <t>型式</t>
    <rPh sb="0" eb="2">
      <t>カタシキ</t>
    </rPh>
    <phoneticPr fontId="15"/>
  </si>
  <si>
    <t>設置数</t>
    <rPh sb="0" eb="2">
      <t>セッチ</t>
    </rPh>
    <rPh sb="2" eb="3">
      <t>スウ</t>
    </rPh>
    <phoneticPr fontId="15"/>
  </si>
  <si>
    <t>●上記ユニット等で制御するＰＣＳ等を右欄にご記入ください。
●１つのユニット等で４種類以上のＰＣＳ等を制御する場合は，ＰＣＳ欄等の
　下に続けてご記入ください。
●上記ユニット等と異なる機種を使用する場合は下記にご記入ください。</t>
    <rPh sb="1" eb="3">
      <t>ジョウキ</t>
    </rPh>
    <rPh sb="9" eb="11">
      <t>セイギョ</t>
    </rPh>
    <rPh sb="18" eb="19">
      <t>ミギ</t>
    </rPh>
    <rPh sb="19" eb="20">
      <t>ラン</t>
    </rPh>
    <rPh sb="22" eb="24">
      <t>キニュウ</t>
    </rPh>
    <rPh sb="41" eb="45">
      <t>シュルイイジョウ</t>
    </rPh>
    <rPh sb="51" eb="53">
      <t>セイギョ</t>
    </rPh>
    <rPh sb="55" eb="57">
      <t>バアイ</t>
    </rPh>
    <rPh sb="62" eb="63">
      <t>ラン</t>
    </rPh>
    <rPh sb="67" eb="68">
      <t>シタ</t>
    </rPh>
    <rPh sb="73" eb="75">
      <t>キニュウ</t>
    </rPh>
    <rPh sb="82" eb="84">
      <t>ジョウキ</t>
    </rPh>
    <rPh sb="90" eb="91">
      <t>コト</t>
    </rPh>
    <rPh sb="93" eb="95">
      <t>キシュ</t>
    </rPh>
    <rPh sb="96" eb="98">
      <t>シヨウ</t>
    </rPh>
    <rPh sb="100" eb="102">
      <t>バアイ</t>
    </rPh>
    <rPh sb="103" eb="105">
      <t>カキ</t>
    </rPh>
    <rPh sb="107" eb="109">
      <t>キニュウ</t>
    </rPh>
    <phoneticPr fontId="15"/>
  </si>
  <si>
    <t>●上記ユニット等で制御するＰＣＳ等を右欄にご記入ください。
●１つのユニット等で４種類以上のＰＣＳ等を制御する場合は，ＰＣＳ欄等の
　下に続けてご記入ください。
●上記ユニット等と異なる機種を使用する場合は下記にご記入ください。</t>
    <rPh sb="1" eb="3">
      <t>ジョウキ</t>
    </rPh>
    <rPh sb="9" eb="11">
      <t>セイギョ</t>
    </rPh>
    <rPh sb="18" eb="19">
      <t>ミギ</t>
    </rPh>
    <rPh sb="19" eb="20">
      <t>ラン</t>
    </rPh>
    <rPh sb="22" eb="24">
      <t>キニュウ</t>
    </rPh>
    <rPh sb="41" eb="45">
      <t>シュルイイジョウ</t>
    </rPh>
    <rPh sb="51" eb="53">
      <t>セイギョ</t>
    </rPh>
    <rPh sb="55" eb="57">
      <t>バアイ</t>
    </rPh>
    <rPh sb="62" eb="63">
      <t>ラン</t>
    </rPh>
    <rPh sb="73" eb="75">
      <t>キニュウ</t>
    </rPh>
    <rPh sb="82" eb="84">
      <t>ジョウキ</t>
    </rPh>
    <rPh sb="90" eb="91">
      <t>コト</t>
    </rPh>
    <rPh sb="93" eb="95">
      <t>キシュ</t>
    </rPh>
    <rPh sb="96" eb="98">
      <t>シヨウ</t>
    </rPh>
    <rPh sb="100" eb="102">
      <t>バアイ</t>
    </rPh>
    <rPh sb="103" eb="105">
      <t>カキ</t>
    </rPh>
    <rPh sb="107" eb="109">
      <t>キニュウ</t>
    </rPh>
    <phoneticPr fontId="15"/>
  </si>
  <si>
    <t>●</t>
    <phoneticPr fontId="15"/>
  </si>
  <si>
    <t>出力制御ユニット等については，メーカーによって「計測ユニット」「電力検出ユニット」「送信ユニット」「電力モニタ」等，製品名称が異なる</t>
    <rPh sb="8" eb="9">
      <t>トウ</t>
    </rPh>
    <phoneticPr fontId="15"/>
  </si>
  <si>
    <r>
      <t>場合がございます。</t>
    </r>
    <r>
      <rPr>
        <u/>
        <sz val="11"/>
        <rFont val="ＭＳ 明朝"/>
        <family val="1"/>
        <charset val="128"/>
      </rPr>
      <t>東北電力ネットワークサーバーからの遠隔出力制御に対応可能なＰＣＳ等と出力制御ユニット等の組合せを必ずＰＣＳメーカーへ</t>
    </r>
    <rPh sb="9" eb="13">
      <t>トウホクデンリョク</t>
    </rPh>
    <rPh sb="26" eb="32">
      <t>エンカクシュツリョクセイギョ</t>
    </rPh>
    <rPh sb="33" eb="35">
      <t>タイオウ</t>
    </rPh>
    <rPh sb="35" eb="37">
      <t>カノウ</t>
    </rPh>
    <rPh sb="41" eb="42">
      <t>トウ</t>
    </rPh>
    <phoneticPr fontId="15"/>
  </si>
  <si>
    <t>確認したうえで，ご記入ください。</t>
    <phoneticPr fontId="15"/>
  </si>
  <si>
    <r>
      <rPr>
        <u/>
        <sz val="11"/>
        <rFont val="ＭＳ 明朝"/>
        <family val="1"/>
        <charset val="128"/>
      </rPr>
      <t>ＪＥＴ認証品</t>
    </r>
    <r>
      <rPr>
        <sz val="11"/>
        <rFont val="ＭＳ 明朝"/>
        <family val="1"/>
        <charset val="128"/>
      </rPr>
      <t>の出力制御機能付ＰＣＳ（広義）については，</t>
    </r>
    <r>
      <rPr>
        <u/>
        <sz val="11"/>
        <rFont val="ＭＳ 明朝"/>
        <family val="1"/>
        <charset val="128"/>
      </rPr>
      <t>ＪＥＴ認証登録上のＰＣＳ型名および出力制御装置型名</t>
    </r>
    <r>
      <rPr>
        <sz val="11"/>
        <rFont val="ＭＳ 明朝"/>
        <family val="1"/>
        <charset val="128"/>
      </rPr>
      <t>をそれぞれＰＣＳ等型式および</t>
    </r>
    <rPh sb="3" eb="5">
      <t>ニンショウ</t>
    </rPh>
    <rPh sb="5" eb="6">
      <t>ヒン</t>
    </rPh>
    <rPh sb="30" eb="32">
      <t>ニンショウ</t>
    </rPh>
    <rPh sb="32" eb="34">
      <t>トウロク</t>
    </rPh>
    <rPh sb="34" eb="35">
      <t>ジョウ</t>
    </rPh>
    <rPh sb="39" eb="41">
      <t>カタメイ</t>
    </rPh>
    <rPh sb="44" eb="46">
      <t>シュツリョク</t>
    </rPh>
    <rPh sb="46" eb="48">
      <t>セイギョ</t>
    </rPh>
    <rPh sb="48" eb="50">
      <t>ソウチ</t>
    </rPh>
    <rPh sb="50" eb="52">
      <t>カタメイ</t>
    </rPh>
    <phoneticPr fontId="15"/>
  </si>
  <si>
    <t>出力制御ユニット等型式欄にご記入ください。</t>
    <rPh sb="0" eb="2">
      <t>シュツリョク</t>
    </rPh>
    <rPh sb="2" eb="4">
      <t>セイギョ</t>
    </rPh>
    <rPh sb="9" eb="11">
      <t>カタシキ</t>
    </rPh>
    <rPh sb="11" eb="12">
      <t>ラン</t>
    </rPh>
    <phoneticPr fontId="15"/>
  </si>
  <si>
    <r>
      <rPr>
        <u/>
        <sz val="11"/>
        <rFont val="ＭＳ 明朝"/>
        <family val="1"/>
        <charset val="128"/>
      </rPr>
      <t>ＪＥＴ非認証品</t>
    </r>
    <r>
      <rPr>
        <sz val="11"/>
        <rFont val="ＭＳ 明朝"/>
        <family val="1"/>
        <charset val="128"/>
      </rPr>
      <t>の出力制御機能付ＰＣＳ（広義）については，</t>
    </r>
    <r>
      <rPr>
        <u/>
        <sz val="11"/>
        <rFont val="ＭＳ 明朝"/>
        <family val="1"/>
        <charset val="128"/>
      </rPr>
      <t>ＰＣＳメーカーへ確認した型式</t>
    </r>
    <r>
      <rPr>
        <sz val="11"/>
        <rFont val="ＭＳ 明朝"/>
        <family val="1"/>
        <charset val="128"/>
      </rPr>
      <t>をご記入ください。</t>
    </r>
    <rPh sb="3" eb="4">
      <t>ヒ</t>
    </rPh>
    <rPh sb="4" eb="6">
      <t>ニンショウ</t>
    </rPh>
    <rPh sb="6" eb="7">
      <t>ヒン</t>
    </rPh>
    <rPh sb="8" eb="10">
      <t>シュツリョク</t>
    </rPh>
    <rPh sb="10" eb="12">
      <t>セイギョ</t>
    </rPh>
    <rPh sb="12" eb="14">
      <t>キノウ</t>
    </rPh>
    <rPh sb="14" eb="15">
      <t>ツキ</t>
    </rPh>
    <rPh sb="19" eb="21">
      <t>コウギ</t>
    </rPh>
    <rPh sb="36" eb="38">
      <t>カクニン</t>
    </rPh>
    <rPh sb="40" eb="42">
      <t>カタシキ</t>
    </rPh>
    <rPh sb="44" eb="46">
      <t>キニュウ</t>
    </rPh>
    <phoneticPr fontId="15"/>
  </si>
  <si>
    <t>（ＰＣＳメーカーにて発行する遠隔出力制御機能に係る試験成績書等の提出が必要となる場合がございます。）</t>
    <phoneticPr fontId="15"/>
  </si>
  <si>
    <r>
      <t>更新スケジュールで出力制御に対応する場合は，</t>
    </r>
    <r>
      <rPr>
        <u/>
        <sz val="11"/>
        <rFont val="ＭＳ 明朝"/>
        <family val="1"/>
        <charset val="128"/>
      </rPr>
      <t>インターネット環境の構築を発電開始日まで実施</t>
    </r>
    <r>
      <rPr>
        <sz val="11"/>
        <rFont val="ＭＳ 明朝"/>
        <family val="1"/>
        <charset val="128"/>
      </rPr>
      <t xml:space="preserve">ください。
</t>
    </r>
    <rPh sb="0" eb="2">
      <t>コウシン</t>
    </rPh>
    <rPh sb="9" eb="13">
      <t>シュツリョクセイギョ</t>
    </rPh>
    <rPh sb="14" eb="16">
      <t>タイオウ</t>
    </rPh>
    <rPh sb="18" eb="20">
      <t>バアイ</t>
    </rPh>
    <rPh sb="29" eb="31">
      <t>カンキョウ</t>
    </rPh>
    <rPh sb="32" eb="34">
      <t>コウチク</t>
    </rPh>
    <rPh sb="35" eb="37">
      <t>ハツデン</t>
    </rPh>
    <rPh sb="37" eb="39">
      <t>カイシ</t>
    </rPh>
    <rPh sb="39" eb="40">
      <t>ビ</t>
    </rPh>
    <rPh sb="42" eb="44">
      <t>ジッシ</t>
    </rPh>
    <phoneticPr fontId="15"/>
  </si>
  <si>
    <t>発電設備等の新設または増設の系統連系申込時は、原則全電源種別が提出対象となります。</t>
    <phoneticPr fontId="15"/>
  </si>
  <si>
    <t>逆潮流なしの場合は提出不要です。</t>
    <phoneticPr fontId="15"/>
  </si>
  <si>
    <t>：</t>
    <phoneticPr fontId="1"/>
  </si>
  <si>
    <t>③商用電源周波数はお申込場所の周波数帯となっていますか？また，電圧は6(6.6)kVとなっていますか？</t>
    <rPh sb="1" eb="3">
      <t>ショウヨウ</t>
    </rPh>
    <rPh sb="3" eb="5">
      <t>デンゲン</t>
    </rPh>
    <rPh sb="5" eb="8">
      <t>シュウハスウ</t>
    </rPh>
    <rPh sb="10" eb="12">
      <t>モウシコミ</t>
    </rPh>
    <rPh sb="12" eb="14">
      <t>バショ</t>
    </rPh>
    <rPh sb="15" eb="18">
      <t>シュウハスウ</t>
    </rPh>
    <rPh sb="18" eb="19">
      <t>タイ</t>
    </rPh>
    <rPh sb="31" eb="33">
      <t>デンアツ</t>
    </rPh>
    <phoneticPr fontId="1"/>
  </si>
  <si>
    <t>(内訳)</t>
    <rPh sb="1" eb="3">
      <t>ウチワケ</t>
    </rPh>
    <phoneticPr fontId="1"/>
  </si>
  <si>
    <t>■注意事項</t>
    <rPh sb="1" eb="3">
      <t>チュウイ</t>
    </rPh>
    <rPh sb="3" eb="5">
      <t>ジコウ</t>
    </rPh>
    <phoneticPr fontId="1"/>
  </si>
  <si>
    <t>入力項目は残り</t>
    <rPh sb="0" eb="2">
      <t>ニュウリョク</t>
    </rPh>
    <rPh sb="2" eb="4">
      <t>コウモク</t>
    </rPh>
    <rPh sb="5" eb="6">
      <t>ノコ</t>
    </rPh>
    <phoneticPr fontId="1"/>
  </si>
  <si>
    <t>個所です</t>
    <rPh sb="0" eb="2">
      <t>カショ</t>
    </rPh>
    <phoneticPr fontId="1"/>
  </si>
  <si>
    <t>入力欄</t>
    <rPh sb="0" eb="2">
      <t>ニュウリョク</t>
    </rPh>
    <rPh sb="2" eb="3">
      <t>ラン</t>
    </rPh>
    <phoneticPr fontId="1"/>
  </si>
  <si>
    <t>未入力</t>
    <rPh sb="0" eb="3">
      <t>ミニュウリョク</t>
    </rPh>
    <phoneticPr fontId="1"/>
  </si>
  <si>
    <t>入力済</t>
    <rPh sb="0" eb="2">
      <t>ニュウリョク</t>
    </rPh>
    <rPh sb="2" eb="3">
      <t>ズ</t>
    </rPh>
    <phoneticPr fontId="1"/>
  </si>
  <si>
    <t>（電気方式を選択して下さい）</t>
  </si>
  <si>
    <t>（有無を選択して下さい）</t>
  </si>
  <si>
    <t>入力項目は残り</t>
  </si>
  <si>
    <t>個所です</t>
  </si>
  <si>
    <t>入力欄</t>
  </si>
  <si>
    <t>入力済</t>
  </si>
  <si>
    <t>未入力</t>
  </si>
  <si>
    <t>（主回路方式を選択して下さい）</t>
  </si>
  <si>
    <t>（出力制御方式を選択して下さい）</t>
  </si>
  <si>
    <t>（最大制御率を記載して下さい）</t>
  </si>
  <si>
    <t>■提出書類ご対応状況</t>
    <rPh sb="1" eb="3">
      <t>テイシュツ</t>
    </rPh>
    <rPh sb="3" eb="5">
      <t>ショルイ</t>
    </rPh>
    <rPh sb="6" eb="8">
      <t>タイオウ</t>
    </rPh>
    <rPh sb="8" eb="10">
      <t>ジョウキョウ</t>
    </rPh>
    <phoneticPr fontId="1"/>
  </si>
  <si>
    <t>様式１</t>
    <rPh sb="0" eb="2">
      <t>ヨウシキ</t>
    </rPh>
    <phoneticPr fontId="1"/>
  </si>
  <si>
    <t>様式２</t>
    <rPh sb="0" eb="2">
      <t>ヨウシキ</t>
    </rPh>
    <phoneticPr fontId="1"/>
  </si>
  <si>
    <t>様式</t>
    <rPh sb="0" eb="2">
      <t>ヨウシキ</t>
    </rPh>
    <phoneticPr fontId="1"/>
  </si>
  <si>
    <t>対応状況</t>
    <rPh sb="0" eb="4">
      <t>タイオウジョウキョウ</t>
    </rPh>
    <phoneticPr fontId="1"/>
  </si>
  <si>
    <t>何種類のPCSを使用しますか？</t>
    <rPh sb="0" eb="3">
      <t>ナンシュルイ</t>
    </rPh>
    <rPh sb="8" eb="10">
      <t>シヨウ</t>
    </rPh>
    <phoneticPr fontId="1"/>
  </si>
  <si>
    <t>種類</t>
    <rPh sb="0" eb="2">
      <t>シュルイ</t>
    </rPh>
    <phoneticPr fontId="1"/>
  </si>
  <si>
    <t>未入力個所</t>
    <phoneticPr fontId="1"/>
  </si>
  <si>
    <t>連絡体制</t>
    <phoneticPr fontId="15"/>
  </si>
  <si>
    <t>【通常時】</t>
    <rPh sb="1" eb="3">
      <t>ツウジョウ</t>
    </rPh>
    <rPh sb="3" eb="4">
      <t>ジ</t>
    </rPh>
    <phoneticPr fontId="1"/>
  </si>
  <si>
    <t>　連絡先　　　：</t>
    <rPh sb="1" eb="3">
      <t>レンラク</t>
    </rPh>
    <rPh sb="3" eb="4">
      <t>サキ</t>
    </rPh>
    <phoneticPr fontId="1"/>
  </si>
  <si>
    <t>【夜間・休日】</t>
    <rPh sb="1" eb="3">
      <t>ヤカン</t>
    </rPh>
    <rPh sb="4" eb="6">
      <t>キュウジツ</t>
    </rPh>
    <rPh sb="6" eb="7">
      <t>ジョウジ</t>
    </rPh>
    <phoneticPr fontId="1"/>
  </si>
  <si>
    <t>　事業者名　 ：</t>
    <rPh sb="1" eb="3">
      <t>ジギョウ</t>
    </rPh>
    <rPh sb="3" eb="4">
      <t>シャ</t>
    </rPh>
    <rPh sb="4" eb="5">
      <t>メイ</t>
    </rPh>
    <phoneticPr fontId="1"/>
  </si>
  <si>
    <t>出力制御ユニットは何台使用しますか？</t>
    <rPh sb="0" eb="2">
      <t>シュツリョク</t>
    </rPh>
    <rPh sb="2" eb="4">
      <t>セイギョ</t>
    </rPh>
    <rPh sb="9" eb="10">
      <t>ナン</t>
    </rPh>
    <rPh sb="10" eb="11">
      <t>ダイ</t>
    </rPh>
    <rPh sb="11" eb="13">
      <t>シヨウ</t>
    </rPh>
    <phoneticPr fontId="1"/>
  </si>
  <si>
    <t>台</t>
    <rPh sb="0" eb="1">
      <t>ダイ</t>
    </rPh>
    <phoneticPr fontId="1"/>
  </si>
  <si>
    <t>（電圧調整機能の選択して下さい）</t>
  </si>
  <si>
    <t>初期設定値：</t>
    <rPh sb="0" eb="2">
      <t>ショキ</t>
    </rPh>
    <rPh sb="2" eb="4">
      <t>セッテイ</t>
    </rPh>
    <rPh sb="4" eb="5">
      <t>チ</t>
    </rPh>
    <phoneticPr fontId="1"/>
  </si>
  <si>
    <t>③目印となる周辺の建物名等が明記されていますか？</t>
    <rPh sb="1" eb="3">
      <t>メジルシ</t>
    </rPh>
    <rPh sb="6" eb="8">
      <t>シュウヘン</t>
    </rPh>
    <rPh sb="9" eb="11">
      <t>タテモノ</t>
    </rPh>
    <rPh sb="11" eb="12">
      <t>メイ</t>
    </rPh>
    <rPh sb="12" eb="13">
      <t>トウ</t>
    </rPh>
    <rPh sb="14" eb="16">
      <t>メイキ</t>
    </rPh>
    <phoneticPr fontId="1"/>
  </si>
  <si>
    <t>入力必須</t>
    <rPh sb="0" eb="2">
      <t>ニュウリョク</t>
    </rPh>
    <rPh sb="2" eb="4">
      <t>ヒッス</t>
    </rPh>
    <phoneticPr fontId="1"/>
  </si>
  <si>
    <t>原則，入力不要（入力必須項目を自動転記させているため必要に応じて修正してください）</t>
    <rPh sb="8" eb="10">
      <t>ニュウリョク</t>
    </rPh>
    <rPh sb="10" eb="12">
      <t>ヒッス</t>
    </rPh>
    <rPh sb="12" eb="14">
      <t>コウモク</t>
    </rPh>
    <rPh sb="15" eb="17">
      <t>ジドウ</t>
    </rPh>
    <rPh sb="17" eb="19">
      <t>テンキ</t>
    </rPh>
    <rPh sb="26" eb="28">
      <t>ヒツヨウ</t>
    </rPh>
    <rPh sb="29" eb="30">
      <t>オウ</t>
    </rPh>
    <rPh sb="32" eb="34">
      <t>シュウセイ</t>
    </rPh>
    <phoneticPr fontId="1"/>
  </si>
  <si>
    <t>必要な場合または可能な場合は入力</t>
    <rPh sb="0" eb="2">
      <t>ヒツヨウ</t>
    </rPh>
    <rPh sb="3" eb="5">
      <t>バアイ</t>
    </rPh>
    <rPh sb="8" eb="10">
      <t>カノウ</t>
    </rPh>
    <rPh sb="11" eb="13">
      <t>バアイ</t>
    </rPh>
    <rPh sb="14" eb="16">
      <t>ニュウリョク</t>
    </rPh>
    <phoneticPr fontId="1"/>
  </si>
  <si>
    <t>入力不要</t>
    <rPh sb="0" eb="2">
      <t>ニュウリョク</t>
    </rPh>
    <rPh sb="2" eb="4">
      <t>フヨウ</t>
    </rPh>
    <phoneticPr fontId="1"/>
  </si>
  <si>
    <t>自動転記となる緑色のセルを編集した場合に表示（入力内容に誤りがないかご確認をお願いします）</t>
    <rPh sb="23" eb="25">
      <t>ニュウリョク</t>
    </rPh>
    <rPh sb="25" eb="27">
      <t>ナイヨウ</t>
    </rPh>
    <rPh sb="28" eb="29">
      <t>アヤマ</t>
    </rPh>
    <rPh sb="35" eb="37">
      <t>カクニン</t>
    </rPh>
    <rPh sb="39" eb="40">
      <t>ネガ</t>
    </rPh>
    <phoneticPr fontId="1"/>
  </si>
  <si>
    <t>・利用者さまの円滑なお申込みと弊社の業務効率化のため，電力広域的運営推進機関の様式を加工しております。</t>
    <rPh sb="1" eb="4">
      <t>リヨウシャ</t>
    </rPh>
    <rPh sb="7" eb="9">
      <t>エンカツ</t>
    </rPh>
    <rPh sb="11" eb="13">
      <t>モウシコ</t>
    </rPh>
    <rPh sb="15" eb="17">
      <t>ヘイシャ</t>
    </rPh>
    <rPh sb="18" eb="20">
      <t>ギョウム</t>
    </rPh>
    <rPh sb="20" eb="23">
      <t>コウリツカ</t>
    </rPh>
    <rPh sb="27" eb="29">
      <t>デンリョク</t>
    </rPh>
    <rPh sb="29" eb="32">
      <t>コウイキテキ</t>
    </rPh>
    <rPh sb="32" eb="34">
      <t>ウンエイ</t>
    </rPh>
    <rPh sb="34" eb="36">
      <t>スイシン</t>
    </rPh>
    <rPh sb="36" eb="38">
      <t>キカン</t>
    </rPh>
    <rPh sb="39" eb="41">
      <t>ヨウシキ</t>
    </rPh>
    <rPh sb="42" eb="44">
      <t>カコウ</t>
    </rPh>
    <phoneticPr fontId="1"/>
  </si>
  <si>
    <t>・本書類は東北電力ネットワーク専用の申込書のため，他一般送配電事業者へのお申込みには使用できませんのでご注意ください。</t>
    <rPh sb="1" eb="2">
      <t>ホン</t>
    </rPh>
    <rPh sb="2" eb="4">
      <t>ショルイ</t>
    </rPh>
    <rPh sb="5" eb="7">
      <t>トウホク</t>
    </rPh>
    <rPh sb="7" eb="9">
      <t>デンリョク</t>
    </rPh>
    <rPh sb="15" eb="17">
      <t>センヨウ</t>
    </rPh>
    <rPh sb="18" eb="20">
      <t>モウシコミ</t>
    </rPh>
    <rPh sb="20" eb="21">
      <t>ショ</t>
    </rPh>
    <rPh sb="25" eb="26">
      <t>ホカ</t>
    </rPh>
    <rPh sb="26" eb="28">
      <t>イッパン</t>
    </rPh>
    <rPh sb="28" eb="29">
      <t>ソウ</t>
    </rPh>
    <rPh sb="29" eb="31">
      <t>ハイデン</t>
    </rPh>
    <rPh sb="31" eb="33">
      <t>ジギョウ</t>
    </rPh>
    <rPh sb="33" eb="34">
      <t>シャ</t>
    </rPh>
    <rPh sb="37" eb="39">
      <t>モウシコ</t>
    </rPh>
    <rPh sb="42" eb="44">
      <t>シヨウ</t>
    </rPh>
    <rPh sb="52" eb="54">
      <t>チュウイ</t>
    </rPh>
    <phoneticPr fontId="15"/>
  </si>
  <si>
    <t>・以前に本書類にてご提出いただいた方は，本書類が最新版かお確かめの上，作成しお申込みください。</t>
    <phoneticPr fontId="15"/>
  </si>
  <si>
    <r>
      <t>・本申込書は，</t>
    </r>
    <r>
      <rPr>
        <b/>
        <u/>
        <sz val="12"/>
        <color rgb="FFC00000"/>
        <rFont val="メイリオ"/>
        <family val="3"/>
        <charset val="128"/>
      </rPr>
      <t>単独の太陽光新設（逆潮流あり）のみ</t>
    </r>
    <r>
      <rPr>
        <sz val="12"/>
        <rFont val="メイリオ"/>
        <family val="3"/>
        <charset val="128"/>
      </rPr>
      <t>対応しており，他電源種別（蓄電池併設含む）のお申し込みには対応していませんので，ご注意ください。</t>
    </r>
    <rPh sb="1" eb="2">
      <t>ホン</t>
    </rPh>
    <rPh sb="2" eb="4">
      <t>モウシコミ</t>
    </rPh>
    <rPh sb="4" eb="5">
      <t>ショ</t>
    </rPh>
    <rPh sb="7" eb="9">
      <t>タンドク</t>
    </rPh>
    <rPh sb="10" eb="13">
      <t>タイヨウコウ</t>
    </rPh>
    <rPh sb="13" eb="15">
      <t>シンセツ</t>
    </rPh>
    <rPh sb="16" eb="17">
      <t>ギャク</t>
    </rPh>
    <rPh sb="17" eb="19">
      <t>チョウリュウ</t>
    </rPh>
    <rPh sb="24" eb="26">
      <t>タイオウ</t>
    </rPh>
    <rPh sb="31" eb="32">
      <t>タ</t>
    </rPh>
    <rPh sb="32" eb="34">
      <t>デンゲン</t>
    </rPh>
    <rPh sb="34" eb="36">
      <t>シュベツ</t>
    </rPh>
    <rPh sb="37" eb="40">
      <t>チクデンチ</t>
    </rPh>
    <rPh sb="40" eb="42">
      <t>ヘイセツ</t>
    </rPh>
    <rPh sb="42" eb="43">
      <t>フク</t>
    </rPh>
    <rPh sb="47" eb="48">
      <t>モウ</t>
    </rPh>
    <rPh sb="49" eb="50">
      <t>コ</t>
    </rPh>
    <rPh sb="53" eb="55">
      <t>タイオウ</t>
    </rPh>
    <rPh sb="65" eb="67">
      <t>チュウイ</t>
    </rPh>
    <phoneticPr fontId="1"/>
  </si>
  <si>
    <t>なお，太陽光新設（逆潮流なし）・蓄電池単独用の申込書も準備しておりますので，ご活用ください。</t>
    <rPh sb="3" eb="6">
      <t>タイヨウコウ</t>
    </rPh>
    <rPh sb="6" eb="8">
      <t>シンセツ</t>
    </rPh>
    <rPh sb="9" eb="10">
      <t>ギャク</t>
    </rPh>
    <rPh sb="10" eb="12">
      <t>チョウリュウ</t>
    </rPh>
    <rPh sb="16" eb="19">
      <t>チクデンチ</t>
    </rPh>
    <rPh sb="19" eb="21">
      <t>タンドク</t>
    </rPh>
    <rPh sb="21" eb="22">
      <t>ヨウ</t>
    </rPh>
    <rPh sb="23" eb="26">
      <t>モウシコミショ</t>
    </rPh>
    <rPh sb="27" eb="29">
      <t>ジュンビ</t>
    </rPh>
    <rPh sb="39" eb="41">
      <t>カツヨウ</t>
    </rPh>
    <phoneticPr fontId="1"/>
  </si>
  <si>
    <t>※型式が同一の機種を1としてください。
※PCSを2機種以上使用する場合は，非表示となっているシート（様式3の2②，様式3の3②，様式3の5②）
　を表示してご記載をお願いします。
※4機種以上使用する場合は本申込書で対応できませんので，電力広域的運営推進機関の申込書をご使用ください。</t>
  </si>
  <si>
    <t>様式3の2（直流発電設備）</t>
    <rPh sb="0" eb="2">
      <t>ヨウシキ</t>
    </rPh>
    <rPh sb="6" eb="8">
      <t>チョクリュウ</t>
    </rPh>
    <rPh sb="8" eb="10">
      <t>ハツデン</t>
    </rPh>
    <rPh sb="10" eb="12">
      <t>セツビ</t>
    </rPh>
    <phoneticPr fontId="1"/>
  </si>
  <si>
    <t>様式3の3（系統連系保護リレー）</t>
    <rPh sb="0" eb="2">
      <t>ヨウシキ</t>
    </rPh>
    <rPh sb="6" eb="10">
      <t>ケイトウレンケイ</t>
    </rPh>
    <rPh sb="10" eb="12">
      <t>ホゴ</t>
    </rPh>
    <phoneticPr fontId="1"/>
  </si>
  <si>
    <t>様式3の5（逆変換装置）</t>
    <rPh sb="0" eb="2">
      <t>ヨウシキ</t>
    </rPh>
    <rPh sb="6" eb="7">
      <t>ギャク</t>
    </rPh>
    <rPh sb="7" eb="9">
      <t>ヘンカン</t>
    </rPh>
    <rPh sb="9" eb="11">
      <t>ソウチ</t>
    </rPh>
    <phoneticPr fontId="1"/>
  </si>
  <si>
    <t>様式3の2②（直流発電設備）</t>
    <rPh sb="0" eb="2">
      <t>ヨウシキ</t>
    </rPh>
    <rPh sb="7" eb="9">
      <t>チョクリュウ</t>
    </rPh>
    <rPh sb="9" eb="11">
      <t>ハツデン</t>
    </rPh>
    <rPh sb="11" eb="13">
      <t>セツビ</t>
    </rPh>
    <phoneticPr fontId="1"/>
  </si>
  <si>
    <t>様式3の3②（系統連系保護リレー）</t>
    <rPh sb="0" eb="2">
      <t>ヨウシキ</t>
    </rPh>
    <rPh sb="7" eb="11">
      <t>ケイトウレンケイ</t>
    </rPh>
    <rPh sb="11" eb="13">
      <t>ホゴ</t>
    </rPh>
    <phoneticPr fontId="1"/>
  </si>
  <si>
    <t>様式3の5②（逆変換装置）</t>
    <rPh sb="0" eb="2">
      <t>ヨウシキ</t>
    </rPh>
    <rPh sb="7" eb="8">
      <t>ギャク</t>
    </rPh>
    <rPh sb="8" eb="10">
      <t>ヘンカン</t>
    </rPh>
    <rPh sb="10" eb="12">
      <t>ソウチ</t>
    </rPh>
    <phoneticPr fontId="1"/>
  </si>
  <si>
    <t>様式3の2③（直流発電設備）</t>
    <rPh sb="0" eb="2">
      <t>ヨウシキ</t>
    </rPh>
    <rPh sb="7" eb="9">
      <t>チョクリュウ</t>
    </rPh>
    <rPh sb="9" eb="11">
      <t>ハツデン</t>
    </rPh>
    <rPh sb="11" eb="13">
      <t>セツビ</t>
    </rPh>
    <phoneticPr fontId="1"/>
  </si>
  <si>
    <t>様式3の3③（系統連系保護リレー）</t>
    <rPh sb="0" eb="2">
      <t>ヨウシキ</t>
    </rPh>
    <rPh sb="7" eb="11">
      <t>ケイトウレンケイ</t>
    </rPh>
    <rPh sb="11" eb="13">
      <t>ホゴ</t>
    </rPh>
    <phoneticPr fontId="1"/>
  </si>
  <si>
    <t>様式3の5③（逆変換装置）</t>
    <rPh sb="0" eb="2">
      <t>ヨウシキ</t>
    </rPh>
    <rPh sb="7" eb="8">
      <t>ギャク</t>
    </rPh>
    <rPh sb="8" eb="10">
      <t>ヘンカン</t>
    </rPh>
    <rPh sb="10" eb="12">
      <t>ソウチ</t>
    </rPh>
    <phoneticPr fontId="1"/>
  </si>
  <si>
    <t>様式4の1（負荷設備）</t>
    <rPh sb="0" eb="2">
      <t>ヨウシキ</t>
    </rPh>
    <rPh sb="6" eb="8">
      <t>フカ</t>
    </rPh>
    <rPh sb="8" eb="10">
      <t>セツビ</t>
    </rPh>
    <phoneticPr fontId="1"/>
  </si>
  <si>
    <t>様式5の3（設備運用方法）</t>
    <rPh sb="0" eb="2">
      <t>ヨウシキ</t>
    </rPh>
    <rPh sb="6" eb="8">
      <t>セツビ</t>
    </rPh>
    <rPh sb="8" eb="10">
      <t>ウンヨウ</t>
    </rPh>
    <rPh sb="10" eb="12">
      <t>ホウホウ</t>
    </rPh>
    <phoneticPr fontId="1"/>
  </si>
  <si>
    <t>様式5の4（単線結線図）</t>
    <rPh sb="0" eb="2">
      <t>ヨウシキ</t>
    </rPh>
    <rPh sb="6" eb="11">
      <t>タンセンケッセンズ</t>
    </rPh>
    <phoneticPr fontId="1"/>
  </si>
  <si>
    <t>様式5の5（主要設備レイアウト図）</t>
    <rPh sb="0" eb="2">
      <t>ヨウシキ</t>
    </rPh>
    <rPh sb="6" eb="8">
      <t>シュヨウ</t>
    </rPh>
    <rPh sb="8" eb="10">
      <t>セツビ</t>
    </rPh>
    <rPh sb="15" eb="16">
      <t>ズ</t>
    </rPh>
    <phoneticPr fontId="1"/>
  </si>
  <si>
    <t>様式5の6（敷地平面図）</t>
    <rPh sb="0" eb="2">
      <t>ヨウシキ</t>
    </rPh>
    <rPh sb="6" eb="11">
      <t>シキチヘイメンズ</t>
    </rPh>
    <phoneticPr fontId="1"/>
  </si>
  <si>
    <t>様式5の7（発電設備周辺地図）</t>
    <rPh sb="0" eb="2">
      <t>ヨウシキ</t>
    </rPh>
    <rPh sb="6" eb="8">
      <t>ハツデン</t>
    </rPh>
    <rPh sb="8" eb="10">
      <t>セツビ</t>
    </rPh>
    <rPh sb="10" eb="12">
      <t>シュウヘン</t>
    </rPh>
    <rPh sb="12" eb="14">
      <t>チズ</t>
    </rPh>
    <phoneticPr fontId="1"/>
  </si>
  <si>
    <t>様式5の8（工事工程表）</t>
    <rPh sb="0" eb="2">
      <t>ヨウシキ</t>
    </rPh>
    <rPh sb="6" eb="8">
      <t>コウジ</t>
    </rPh>
    <rPh sb="8" eb="11">
      <t>コウテイヒョウ</t>
    </rPh>
    <phoneticPr fontId="1"/>
  </si>
  <si>
    <t>⑦変圧器の励磁突入電流対策品を設置する場合，設置個所を明記していますか。設置しない場合は変圧器の励磁突入電流の資料をご提出ください。（単機300kVA超過の場合）</t>
    <rPh sb="1" eb="4">
      <t>ヘンアツキ</t>
    </rPh>
    <rPh sb="5" eb="13">
      <t>レイジトツニュウデンリュウタイサク</t>
    </rPh>
    <rPh sb="13" eb="14">
      <t>ヒン</t>
    </rPh>
    <rPh sb="15" eb="17">
      <t>セッチ</t>
    </rPh>
    <rPh sb="19" eb="21">
      <t>バアイ</t>
    </rPh>
    <rPh sb="22" eb="24">
      <t>セッチ</t>
    </rPh>
    <rPh sb="24" eb="26">
      <t>カショ</t>
    </rPh>
    <rPh sb="27" eb="29">
      <t>メイキ</t>
    </rPh>
    <rPh sb="36" eb="38">
      <t>セッチ</t>
    </rPh>
    <rPh sb="41" eb="43">
      <t>バアイ</t>
    </rPh>
    <rPh sb="44" eb="47">
      <t>ヘンアツキ</t>
    </rPh>
    <rPh sb="48" eb="50">
      <t>レイジ</t>
    </rPh>
    <rPh sb="50" eb="52">
      <t>トツニュウ</t>
    </rPh>
    <rPh sb="52" eb="54">
      <t>デンリュウ</t>
    </rPh>
    <rPh sb="55" eb="57">
      <t>シリョウ</t>
    </rPh>
    <rPh sb="59" eb="61">
      <t>テイシュツ</t>
    </rPh>
    <rPh sb="67" eb="69">
      <t>タンキ</t>
    </rPh>
    <rPh sb="75" eb="77">
      <t>チョウカ</t>
    </rPh>
    <rPh sb="78" eb="80">
      <t>バアイ</t>
    </rPh>
    <phoneticPr fontId="1"/>
  </si>
  <si>
    <t>②一般送配電事業者の名前は東北電力ネットワーク株式会社になっていますか？（単線結線図内に一般送配電事業者の名前がある場合）</t>
    <rPh sb="1" eb="3">
      <t>イッパン</t>
    </rPh>
    <rPh sb="3" eb="4">
      <t>ソウ</t>
    </rPh>
    <rPh sb="4" eb="6">
      <t>ハイデン</t>
    </rPh>
    <rPh sb="6" eb="8">
      <t>ジギョウ</t>
    </rPh>
    <rPh sb="8" eb="9">
      <t>シャ</t>
    </rPh>
    <rPh sb="10" eb="12">
      <t>ナマエ</t>
    </rPh>
    <rPh sb="13" eb="17">
      <t>トウホクデンリョク</t>
    </rPh>
    <rPh sb="23" eb="27">
      <t>カブシキガイシャ</t>
    </rPh>
    <rPh sb="37" eb="42">
      <t>タンセンケッセンズ</t>
    </rPh>
    <rPh sb="42" eb="43">
      <t>ナイ</t>
    </rPh>
    <rPh sb="44" eb="46">
      <t>イッパン</t>
    </rPh>
    <rPh sb="46" eb="47">
      <t>ソウ</t>
    </rPh>
    <rPh sb="47" eb="49">
      <t>ハイデン</t>
    </rPh>
    <rPh sb="49" eb="51">
      <t>ジギョウ</t>
    </rPh>
    <rPh sb="51" eb="52">
      <t>シャ</t>
    </rPh>
    <rPh sb="53" eb="55">
      <t>ナマエ</t>
    </rPh>
    <rPh sb="58" eb="60">
      <t>バアイ</t>
    </rPh>
    <phoneticPr fontId="1"/>
  </si>
  <si>
    <t>様式6（土地調査結果）</t>
    <rPh sb="0" eb="2">
      <t>ヨウシキ</t>
    </rPh>
    <rPh sb="4" eb="6">
      <t>トチ</t>
    </rPh>
    <rPh sb="6" eb="8">
      <t>チョウサ</t>
    </rPh>
    <rPh sb="8" eb="10">
      <t>ケッカ</t>
    </rPh>
    <phoneticPr fontId="1"/>
  </si>
  <si>
    <t>様式６</t>
    <rPh sb="0" eb="2">
      <t>ヨウシキ</t>
    </rPh>
    <phoneticPr fontId="1"/>
  </si>
  <si>
    <t>土地調査結果</t>
    <rPh sb="0" eb="2">
      <t>トチ</t>
    </rPh>
    <rPh sb="2" eb="6">
      <t>チョウサケッカ</t>
    </rPh>
    <phoneticPr fontId="1"/>
  </si>
  <si>
    <t>№</t>
    <phoneticPr fontId="1"/>
  </si>
  <si>
    <r>
      <t>住所</t>
    </r>
    <r>
      <rPr>
        <sz val="10"/>
        <rFont val="ＭＳ 明朝"/>
        <family val="1"/>
        <charset val="128"/>
      </rPr>
      <t>※1</t>
    </r>
    <rPh sb="0" eb="2">
      <t>ジュウショ</t>
    </rPh>
    <phoneticPr fontId="1"/>
  </si>
  <si>
    <t>用途</t>
    <rPh sb="0" eb="2">
      <t>ヨウト</t>
    </rPh>
    <phoneticPr fontId="1"/>
  </si>
  <si>
    <t>所有区分</t>
    <rPh sb="0" eb="4">
      <t>ショユウクブン</t>
    </rPh>
    <phoneticPr fontId="1"/>
  </si>
  <si>
    <t>地目</t>
    <rPh sb="0" eb="2">
      <t>チモク</t>
    </rPh>
    <phoneticPr fontId="1"/>
  </si>
  <si>
    <t>所有者名※2</t>
    <rPh sb="0" eb="3">
      <t>ショユウシャ</t>
    </rPh>
    <rPh sb="3" eb="4">
      <t>メイ</t>
    </rPh>
    <phoneticPr fontId="1"/>
  </si>
  <si>
    <t>対応状況※3</t>
    <rPh sb="0" eb="4">
      <t>タイオウジョウキョウ</t>
    </rPh>
    <phoneticPr fontId="1"/>
  </si>
  <si>
    <t>添付書類の有無※4</t>
    <phoneticPr fontId="1"/>
  </si>
  <si>
    <t>添付書類の種類</t>
    <rPh sb="0" eb="4">
      <t>テンプショルイ</t>
    </rPh>
    <rPh sb="5" eb="7">
      <t>シュルイ</t>
    </rPh>
    <phoneticPr fontId="1"/>
  </si>
  <si>
    <t>※１ 記載いただく住所は、様式１の「（３）発電設備等設置場所の住所」と整合を図ってください。</t>
    <rPh sb="31" eb="33">
      <t>ジュウショ</t>
    </rPh>
    <phoneticPr fontId="1"/>
  </si>
  <si>
    <t xml:space="preserve">なお、発電設備と受電設備の設置場所が異なる場合は、いずれの設置場所も調査の対象となります。 </t>
    <phoneticPr fontId="1"/>
  </si>
  <si>
    <t xml:space="preserve">※２ 国や自治体の所有の土地の場合は、その名称をご記載ください。 </t>
    <phoneticPr fontId="1"/>
  </si>
  <si>
    <t xml:space="preserve">※３ 現地確認状況や地権者との交渉予定等について、ご記載ください。 </t>
    <phoneticPr fontId="1"/>
  </si>
  <si>
    <t>※４ 土地に制約がないこと（連系可能な土地であること）を証明する書類（所有者の同意書、土地の購入契約書、土地の借用契約書、土地の権原があることを証する書類、自治体などの使用許可証など）</t>
    <phoneticPr fontId="1"/>
  </si>
  <si>
    <t xml:space="preserve">がある場合は、ご提出 （任意）ください。 </t>
    <phoneticPr fontId="1"/>
  </si>
  <si>
    <t xml:space="preserve">なお、申込時点における書類の提出は任意となりますが、土地に制約がないことを確認するために、必要に応じて一般送配電事業者等から提出を求めることがあります。 </t>
    <rPh sb="26" eb="28">
      <t>トチ</t>
    </rPh>
    <rPh sb="29" eb="31">
      <t>セイヤク</t>
    </rPh>
    <rPh sb="37" eb="39">
      <t>カクニン</t>
    </rPh>
    <phoneticPr fontId="1"/>
  </si>
  <si>
    <t>※５ 欄が足りない場合は項目を網羅の上、別紙で提出してください。</t>
    <rPh sb="3" eb="4">
      <t>ラン</t>
    </rPh>
    <rPh sb="5" eb="6">
      <t>タ</t>
    </rPh>
    <rPh sb="9" eb="11">
      <t>バアイ</t>
    </rPh>
    <rPh sb="12" eb="14">
      <t>コウモク</t>
    </rPh>
    <rPh sb="15" eb="17">
      <t>モウラ</t>
    </rPh>
    <rPh sb="18" eb="19">
      <t>ウエ</t>
    </rPh>
    <rPh sb="20" eb="22">
      <t>ベッシ</t>
    </rPh>
    <rPh sb="23" eb="25">
      <t>テイシュツ</t>
    </rPh>
    <phoneticPr fontId="1"/>
  </si>
  <si>
    <t>①様式１の「（３）発電設備等設置場所の住所」へ記載されているすべての住所・地番について記載されていますか？</t>
    <rPh sb="23" eb="25">
      <t>キサイ</t>
    </rPh>
    <rPh sb="34" eb="36">
      <t>ジュウショ</t>
    </rPh>
    <rPh sb="37" eb="39">
      <t>チバン</t>
    </rPh>
    <rPh sb="43" eb="45">
      <t>キサイ</t>
    </rPh>
    <phoneticPr fontId="1"/>
  </si>
  <si>
    <t>様式1</t>
    <rPh sb="0" eb="2">
      <t>ヨウシキ</t>
    </rPh>
    <phoneticPr fontId="1"/>
  </si>
  <si>
    <t>※記載内容について、虚偽が判明した場合は、申込は無効となる場合があります。</t>
    <phoneticPr fontId="1"/>
  </si>
  <si>
    <t>・黄色塗りセルは受付に必要な項目となりますので，必ず入力・選択をお願いいたします。未入力個所がある場合，書類不備として返却させていただきます。</t>
    <rPh sb="1" eb="3">
      <t>キイロ</t>
    </rPh>
    <rPh sb="3" eb="4">
      <t>ヌ</t>
    </rPh>
    <rPh sb="8" eb="10">
      <t>ウケツケ</t>
    </rPh>
    <rPh sb="11" eb="13">
      <t>ヒツヨウ</t>
    </rPh>
    <rPh sb="14" eb="16">
      <t>コウモク</t>
    </rPh>
    <rPh sb="24" eb="25">
      <t>カナラ</t>
    </rPh>
    <rPh sb="26" eb="28">
      <t>ニュウリョク</t>
    </rPh>
    <rPh sb="29" eb="31">
      <t>センタク</t>
    </rPh>
    <rPh sb="33" eb="34">
      <t>ネガ</t>
    </rPh>
    <rPh sb="41" eb="44">
      <t>ミニュウリョク</t>
    </rPh>
    <rPh sb="44" eb="46">
      <t>カショ</t>
    </rPh>
    <rPh sb="49" eb="51">
      <t>バアイ</t>
    </rPh>
    <rPh sb="52" eb="54">
      <t>ショルイ</t>
    </rPh>
    <rPh sb="54" eb="56">
      <t>フビ</t>
    </rPh>
    <rPh sb="59" eb="61">
      <t>ヘンキャク</t>
    </rPh>
    <phoneticPr fontId="1"/>
  </si>
  <si>
    <t>・提出される際は，Excelファイルの状態で送付ください。</t>
    <rPh sb="1" eb="3">
      <t>テイシュツ</t>
    </rPh>
    <rPh sb="6" eb="7">
      <t>サイ</t>
    </rPh>
    <rPh sb="19" eb="21">
      <t>ジョウタイ</t>
    </rPh>
    <rPh sb="22" eb="24">
      <t>ソウフ</t>
    </rPh>
    <phoneticPr fontId="1"/>
  </si>
  <si>
    <t>東北電力ネットワーク株式会社</t>
    <rPh sb="0" eb="4">
      <t>トウホクデンリョク</t>
    </rPh>
    <rPh sb="10" eb="14">
      <t>カブシキガイシャ</t>
    </rPh>
    <phoneticPr fontId="1"/>
  </si>
  <si>
    <t>最終更新日：2026年1月5日</t>
    <rPh sb="0" eb="2">
      <t>サイシュウ</t>
    </rPh>
    <rPh sb="2" eb="5">
      <t>コウシンビ</t>
    </rPh>
    <rPh sb="10" eb="11">
      <t>ネン</t>
    </rPh>
    <rPh sb="12" eb="13">
      <t>ガツ</t>
    </rPh>
    <rPh sb="14" eb="15">
      <t>ニチ</t>
    </rPh>
    <phoneticPr fontId="1"/>
  </si>
  <si>
    <t>・概要のシート（本シート）から順番に入力をお願いいたします。黄色塗りセルを入力することで，他シートの同一項目にも連動し，転記されます。</t>
    <rPh sb="1" eb="3">
      <t>ガイヨウ</t>
    </rPh>
    <rPh sb="8" eb="9">
      <t>ホン</t>
    </rPh>
    <rPh sb="30" eb="33">
      <t>キイロヌ</t>
    </rPh>
    <rPh sb="37" eb="39">
      <t>ニュウリョク</t>
    </rPh>
    <rPh sb="45" eb="46">
      <t>ホカ</t>
    </rPh>
    <rPh sb="50" eb="52">
      <t>ドウイツ</t>
    </rPh>
    <rPh sb="52" eb="54">
      <t>コウモク</t>
    </rPh>
    <rPh sb="56" eb="58">
      <t>レンドウ</t>
    </rPh>
    <rPh sb="60" eb="62">
      <t>テンキ</t>
    </rPh>
    <phoneticPr fontId="1"/>
  </si>
  <si>
    <r>
      <t>■本書類は，</t>
    </r>
    <r>
      <rPr>
        <b/>
        <u/>
        <sz val="12"/>
        <color rgb="FFC00000"/>
        <rFont val="メイリオ"/>
        <family val="3"/>
        <charset val="128"/>
      </rPr>
      <t>【高圧-太陽光新設】</t>
    </r>
    <r>
      <rPr>
        <sz val="12"/>
        <rFont val="メイリオ"/>
        <family val="3"/>
        <charset val="128"/>
      </rPr>
      <t>の申込書です。</t>
    </r>
    <rPh sb="1" eb="2">
      <t>ホン</t>
    </rPh>
    <rPh sb="2" eb="4">
      <t>ショルイ</t>
    </rPh>
    <rPh sb="7" eb="9">
      <t>コウアツ</t>
    </rPh>
    <rPh sb="10" eb="13">
      <t>タイヨウコウ</t>
    </rPh>
    <rPh sb="13" eb="15">
      <t>シンセツ</t>
    </rPh>
    <rPh sb="17" eb="20">
      <t>モウシコミショ</t>
    </rPh>
    <phoneticPr fontId="1"/>
  </si>
  <si>
    <t>・系統連系申込時に本ファイルを使用される場合でも，様式１のシートを入力いただく必要があります。※別途，系統連系申込書の提出が必要となります。</t>
    <rPh sb="1" eb="5">
      <t>ケイトウレンケイ</t>
    </rPh>
    <rPh sb="5" eb="7">
      <t>モウシコミ</t>
    </rPh>
    <rPh sb="7" eb="8">
      <t>ジ</t>
    </rPh>
    <rPh sb="9" eb="10">
      <t>ホン</t>
    </rPh>
    <rPh sb="15" eb="17">
      <t>シヨウ</t>
    </rPh>
    <rPh sb="20" eb="22">
      <t>バアイ</t>
    </rPh>
    <rPh sb="25" eb="27">
      <t>ヨウシキ</t>
    </rPh>
    <rPh sb="33" eb="35">
      <t>ニュウリョク</t>
    </rPh>
    <rPh sb="39" eb="41">
      <t>ヒツヨウ</t>
    </rPh>
    <rPh sb="48" eb="50">
      <t>ベット</t>
    </rPh>
    <rPh sb="51" eb="57">
      <t>ケイトウレンケイモウシコミ</t>
    </rPh>
    <rPh sb="57" eb="58">
      <t>ショ</t>
    </rPh>
    <rPh sb="59" eb="61">
      <t>テイシュツ</t>
    </rPh>
    <rPh sb="62" eb="64">
      <t>ヒツヨウ</t>
    </rPh>
    <phoneticPr fontId="1"/>
  </si>
  <si>
    <t>様式AP2高圧-202512</t>
    <rPh sb="0" eb="2">
      <t>ヨウシキ</t>
    </rPh>
    <rPh sb="5" eb="7">
      <t>コウアツ</t>
    </rPh>
    <phoneticPr fontId="1"/>
  </si>
  <si>
    <t>埼玉県川口市長蔵3-20-13</t>
    <phoneticPr fontId="1"/>
  </si>
  <si>
    <t>株式会社）グッドエネジー</t>
    <phoneticPr fontId="1"/>
  </si>
  <si>
    <t>山内 浩一</t>
    <phoneticPr fontId="1"/>
  </si>
  <si>
    <t>大館市蟹沢第１発電所</t>
    <phoneticPr fontId="1"/>
  </si>
  <si>
    <t>カブシキガイシャ グッドエネジー</t>
    <phoneticPr fontId="1"/>
  </si>
  <si>
    <t>オオダテシカニサワダイイチハツデンショ</t>
    <phoneticPr fontId="1"/>
  </si>
  <si>
    <t>無</t>
  </si>
  <si>
    <t>カブシキガイシャグッドエネジー</t>
    <phoneticPr fontId="1"/>
  </si>
  <si>
    <t>株式会社グッドエネジー</t>
    <phoneticPr fontId="1"/>
  </si>
  <si>
    <t>秋田県大館市比内町扇田字蟹沢 26-1,27,30,35-1,35-2,35-3,36,38,43-1,45-1,46,48-1,99-1,100-1,101,102-1</t>
    <phoneticPr fontId="1"/>
  </si>
  <si>
    <t>未定</t>
  </si>
  <si>
    <t>333-0807</t>
    <phoneticPr fontId="1"/>
  </si>
  <si>
    <t>再エネ事業部</t>
    <phoneticPr fontId="1"/>
  </si>
  <si>
    <t>山内浩一（ヤマウチコウイチ）</t>
    <phoneticPr fontId="1"/>
  </si>
  <si>
    <t>080-3537-2284</t>
    <phoneticPr fontId="1"/>
  </si>
  <si>
    <t>koichi.yamauchi@genergy.jp</t>
    <phoneticPr fontId="1"/>
  </si>
  <si>
    <t>申込書に関する連絡先窓口と同じ</t>
  </si>
  <si>
    <t>☑</t>
  </si>
  <si>
    <t>様式1 連絡先【申込書に関する連絡先窓口】と同じ</t>
  </si>
  <si>
    <t>F6.75-R6.6-F6.45-F6.3-6.15kV</t>
    <phoneticPr fontId="1"/>
  </si>
  <si>
    <t>650W x 3,076枚 = 1,999.4</t>
    <rPh sb="12" eb="13">
      <t>マイ</t>
    </rPh>
    <phoneticPr fontId="1"/>
  </si>
  <si>
    <t>〇パネル
メーカー：ジンコソーラージャパン株式会社
型式：JKM650N-66HL4M-BDV
出力：650w
使用枚数：3076枚
直流出力：1,999.4kW
〇PCS1台当たりのパネル出力
 ・PCS No1 ～ No4 650w x 89枚 - 57.85kW
 ・PCS No6 ～ No24 650w x 136枚 - 88.4kW
〇PCS定格出力合計
  50kW x 24台 = 1,200kW</t>
    <rPh sb="21" eb="25">
      <t>カブシキガイシャ</t>
    </rPh>
    <rPh sb="26" eb="28">
      <t>カタシキ</t>
    </rPh>
    <rPh sb="48" eb="50">
      <t>シュツリョク</t>
    </rPh>
    <rPh sb="56" eb="60">
      <t>シヨウマイスウ</t>
    </rPh>
    <rPh sb="65" eb="66">
      <t>マイ</t>
    </rPh>
    <rPh sb="67" eb="71">
      <t>チョクリュウシュツリョク</t>
    </rPh>
    <rPh sb="88" eb="90">
      <t>ダイア</t>
    </rPh>
    <rPh sb="96" eb="98">
      <t>シュツリョク</t>
    </rPh>
    <rPh sb="124" eb="125">
      <t>マイ</t>
    </rPh>
    <rPh sb="163" eb="164">
      <t>マイ</t>
    </rPh>
    <rPh sb="179" eb="183">
      <t>テイカクシュツリョク</t>
    </rPh>
    <rPh sb="183" eb="185">
      <t>ゴウケイ</t>
    </rPh>
    <rPh sb="197" eb="198">
      <t>ダイ</t>
    </rPh>
    <phoneticPr fontId="1"/>
  </si>
  <si>
    <t>Voc50.28 x 1並列 x 17直列 = 871.76</t>
    <rPh sb="12" eb="14">
      <t>ヘイレツ</t>
    </rPh>
    <rPh sb="19" eb="21">
      <t>チョクレツ</t>
    </rPh>
    <phoneticPr fontId="1"/>
  </si>
  <si>
    <t>三相３線式</t>
  </si>
  <si>
    <t>連続運転</t>
    <rPh sb="0" eb="4">
      <t>レンゾクウンテン</t>
    </rPh>
    <phoneticPr fontId="1"/>
  </si>
  <si>
    <t>自励式（電圧型）</t>
  </si>
  <si>
    <t>電流制御方式</t>
  </si>
  <si>
    <t>100'％抑制</t>
    <phoneticPr fontId="1"/>
  </si>
  <si>
    <t>有</t>
  </si>
  <si>
    <t>「AC EMI Filnter」をPCSに内蔵し,
（電波障害，伝導障害）対策済み</t>
    <phoneticPr fontId="1"/>
  </si>
  <si>
    <t>SOG</t>
    <phoneticPr fontId="1"/>
  </si>
  <si>
    <t>エナジーサポート</t>
    <phoneticPr fontId="1"/>
  </si>
  <si>
    <t>CLS-415Se-C</t>
    <phoneticPr fontId="1"/>
  </si>
  <si>
    <t>7.2K</t>
    <phoneticPr fontId="1"/>
  </si>
  <si>
    <t>三菱</t>
    <rPh sb="0" eb="2">
      <t>ミツビシ</t>
    </rPh>
    <phoneticPr fontId="1"/>
  </si>
  <si>
    <t>CD-25NB</t>
    <phoneticPr fontId="1"/>
  </si>
  <si>
    <t>N&gt;10</t>
    <phoneticPr fontId="1"/>
  </si>
  <si>
    <t>MOC-A1T-R</t>
    <phoneticPr fontId="1"/>
  </si>
  <si>
    <t>GCL-R2-JV
(GRとして）</t>
    <phoneticPr fontId="1"/>
  </si>
  <si>
    <t>LCCK-3-3.5-4-4.5-5-6A</t>
    <phoneticPr fontId="1"/>
  </si>
  <si>
    <t>LCCK-10-15-20-25-30-35-40-50-60A</t>
    <phoneticPr fontId="1"/>
  </si>
  <si>
    <t>0.2-0.3-0.4-0.6</t>
    <phoneticPr fontId="1"/>
  </si>
  <si>
    <t>AC100/110</t>
    <phoneticPr fontId="1"/>
  </si>
  <si>
    <t>整定地の130%で0.1～0.3Sec　400%で0.1～0.2Sec</t>
    <phoneticPr fontId="1"/>
  </si>
  <si>
    <t>HUAWEI</t>
    <phoneticPr fontId="1"/>
  </si>
  <si>
    <t>SUN2000-KTL50-NHM3</t>
    <phoneticPr fontId="1"/>
  </si>
  <si>
    <t>電圧位相跳躍</t>
    <phoneticPr fontId="1"/>
  </si>
  <si>
    <t>無方向</t>
    <rPh sb="0" eb="3">
      <t>ムホウコウ</t>
    </rPh>
    <phoneticPr fontId="1"/>
  </si>
  <si>
    <t>-</t>
    <phoneticPr fontId="1"/>
  </si>
  <si>
    <t>CVG1-A02SI-372PQB</t>
    <phoneticPr fontId="1"/>
  </si>
  <si>
    <t>AC484～528V（1V刻み）</t>
    <phoneticPr fontId="1"/>
  </si>
  <si>
    <t>0.5～2s（0.1s刻み）</t>
    <phoneticPr fontId="1"/>
  </si>
  <si>
    <t>AC352～396V（1V刻み）</t>
    <phoneticPr fontId="1"/>
  </si>
  <si>
    <t>初期設定値：506V</t>
    <rPh sb="0" eb="2">
      <t>ショキ</t>
    </rPh>
    <rPh sb="2" eb="4">
      <t>セッテイ</t>
    </rPh>
    <rPh sb="4" eb="5">
      <t>チ</t>
    </rPh>
    <phoneticPr fontId="1"/>
  </si>
  <si>
    <t>50.5～51.5Hz（0.1Hz刻み）</t>
    <phoneticPr fontId="1"/>
  </si>
  <si>
    <t>初期設定値：352V</t>
    <rPh sb="0" eb="2">
      <t>ショキ</t>
    </rPh>
    <rPh sb="2" eb="4">
      <t>セッテイ</t>
    </rPh>
    <rPh sb="4" eb="5">
      <t>チ</t>
    </rPh>
    <phoneticPr fontId="1"/>
  </si>
  <si>
    <t>出荷時の設定値:51.5Hz</t>
    <phoneticPr fontId="1"/>
  </si>
  <si>
    <t>47.0～49.5Hz（0.1Hz刻み）</t>
    <phoneticPr fontId="1"/>
  </si>
  <si>
    <t>初期設定値：47.5Hz</t>
    <rPh sb="0" eb="2">
      <t>ショキ</t>
    </rPh>
    <rPh sb="2" eb="4">
      <t>セッテイ</t>
    </rPh>
    <rPh sb="4" eb="5">
      <t>チ</t>
    </rPh>
    <phoneticPr fontId="1"/>
  </si>
  <si>
    <t>6度</t>
    <phoneticPr fontId="1"/>
  </si>
  <si>
    <t>0.5秒以内</t>
    <phoneticPr fontId="1"/>
  </si>
  <si>
    <t>整定範囲　3度　～　15度</t>
    <rPh sb="0" eb="2">
      <t>セイテイ</t>
    </rPh>
    <rPh sb="2" eb="4">
      <t>ハンイ</t>
    </rPh>
    <rPh sb="6" eb="7">
      <t>ド</t>
    </rPh>
    <rPh sb="12" eb="13">
      <t>ド</t>
    </rPh>
    <phoneticPr fontId="1"/>
  </si>
  <si>
    <t>固定</t>
    <phoneticPr fontId="1"/>
  </si>
  <si>
    <t>0.5ｓ　～　1ｓ</t>
    <phoneticPr fontId="1"/>
  </si>
  <si>
    <t>検出要素　周波数異常</t>
    <rPh sb="0" eb="2">
      <t>ケンシュツ</t>
    </rPh>
    <rPh sb="2" eb="4">
      <t>ヨウソ</t>
    </rPh>
    <rPh sb="5" eb="8">
      <t>シュウハスウ</t>
    </rPh>
    <rPh sb="8" eb="10">
      <t>イジョウ</t>
    </rPh>
    <phoneticPr fontId="1"/>
  </si>
  <si>
    <t>華為(ﾌｧｰｳｪｲ）技術日本株式会社</t>
    <phoneticPr fontId="1"/>
  </si>
  <si>
    <t>SUN2000-50KTL-NHM3</t>
    <phoneticPr fontId="1"/>
  </si>
  <si>
    <t>50kW x 24台 = 1,200kW</t>
    <rPh sb="9" eb="10">
      <t>ダイ</t>
    </rPh>
    <phoneticPr fontId="1"/>
  </si>
  <si>
    <t>55.5kVA x 24台 = 1,332kVA</t>
    <rPh sb="12" eb="13">
      <t>ダイ</t>
    </rPh>
    <phoneticPr fontId="1"/>
  </si>
  <si>
    <t>無効電力制御機能</t>
  </si>
  <si>
    <t>[不明]</t>
    <phoneticPr fontId="1"/>
  </si>
  <si>
    <t>210-105</t>
    <phoneticPr fontId="1"/>
  </si>
  <si>
    <t>R6600-F6300-6000V</t>
    <phoneticPr fontId="1"/>
  </si>
  <si>
    <t>別紙にて提出</t>
  </si>
  <si>
    <t>✔</t>
  </si>
  <si>
    <t>対策品の設置個所を記載済</t>
  </si>
  <si>
    <t>本紙にて提出</t>
  </si>
  <si>
    <t>通　年</t>
  </si>
  <si>
    <t>発電場所</t>
  </si>
  <si>
    <t>民地</t>
  </si>
  <si>
    <t>山林</t>
    <rPh sb="0" eb="2">
      <t>サンリン</t>
    </rPh>
    <phoneticPr fontId="1"/>
  </si>
  <si>
    <t>福岡善治</t>
    <rPh sb="0" eb="2">
      <t>フクオカ</t>
    </rPh>
    <rPh sb="2" eb="4">
      <t>ゼンジ</t>
    </rPh>
    <phoneticPr fontId="1"/>
  </si>
  <si>
    <t>畑</t>
    <rPh sb="0" eb="1">
      <t>ハタケ</t>
    </rPh>
    <phoneticPr fontId="1"/>
  </si>
  <si>
    <t>古川市明</t>
    <rPh sb="0" eb="2">
      <t>フルカワ</t>
    </rPh>
    <rPh sb="2" eb="3">
      <t>イチ</t>
    </rPh>
    <rPh sb="3" eb="4">
      <t>アキラ</t>
    </rPh>
    <phoneticPr fontId="1"/>
  </si>
  <si>
    <t>秋田県大館市比内町扇田字蟹沢35番1</t>
    <rPh sb="16" eb="17">
      <t>バン</t>
    </rPh>
    <phoneticPr fontId="1"/>
  </si>
  <si>
    <t>秋田県大館市比内町扇田字蟹沢26番1</t>
    <rPh sb="0" eb="3">
      <t>アキタケン</t>
    </rPh>
    <rPh sb="3" eb="5">
      <t>オオダテ</t>
    </rPh>
    <rPh sb="5" eb="6">
      <t>シ</t>
    </rPh>
    <rPh sb="6" eb="9">
      <t>ヒナイマチ</t>
    </rPh>
    <rPh sb="9" eb="11">
      <t>オオギダ</t>
    </rPh>
    <rPh sb="11" eb="12">
      <t>アザ</t>
    </rPh>
    <rPh sb="12" eb="14">
      <t>カニサワ</t>
    </rPh>
    <rPh sb="16" eb="17">
      <t>バン</t>
    </rPh>
    <phoneticPr fontId="1"/>
  </si>
  <si>
    <t>林範子</t>
    <rPh sb="0" eb="1">
      <t>ハヤシ</t>
    </rPh>
    <rPh sb="1" eb="3">
      <t>ノリコ</t>
    </rPh>
    <phoneticPr fontId="1"/>
  </si>
  <si>
    <t>秋田県大館市比内町扇田字蟹沢35番3</t>
    <rPh sb="16" eb="17">
      <t>バン</t>
    </rPh>
    <phoneticPr fontId="1"/>
  </si>
  <si>
    <t>明石チエ</t>
    <rPh sb="0" eb="2">
      <t>アカシ</t>
    </rPh>
    <phoneticPr fontId="1"/>
  </si>
  <si>
    <t>秋田県大館市比内町扇田字蟹沢43番1</t>
    <rPh sb="16" eb="17">
      <t>バン</t>
    </rPh>
    <phoneticPr fontId="1"/>
  </si>
  <si>
    <t>秋本誠</t>
    <rPh sb="0" eb="2">
      <t>アキモト</t>
    </rPh>
    <rPh sb="2" eb="3">
      <t>マコト</t>
    </rPh>
    <phoneticPr fontId="1"/>
  </si>
  <si>
    <t>秋田県大館市比内町扇田字蟹沢45番1</t>
    <rPh sb="16" eb="17">
      <t>バン</t>
    </rPh>
    <phoneticPr fontId="1"/>
  </si>
  <si>
    <t>中西一則</t>
    <rPh sb="0" eb="2">
      <t>ナカニシ</t>
    </rPh>
    <rPh sb="2" eb="4">
      <t>カズノリ</t>
    </rPh>
    <phoneticPr fontId="1"/>
  </si>
  <si>
    <t>秋田県大館市比内町扇田字蟹沢46番</t>
    <rPh sb="16" eb="17">
      <t>バン</t>
    </rPh>
    <phoneticPr fontId="1"/>
  </si>
  <si>
    <t>大澤健一</t>
    <rPh sb="0" eb="2">
      <t>オオサワ</t>
    </rPh>
    <rPh sb="2" eb="4">
      <t>ケンイチ</t>
    </rPh>
    <phoneticPr fontId="1"/>
  </si>
  <si>
    <t>秋田県大館市比内町扇田字蟹沢99番1</t>
    <rPh sb="16" eb="17">
      <t>バン</t>
    </rPh>
    <phoneticPr fontId="1"/>
  </si>
  <si>
    <t>大澤アサ子</t>
    <rPh sb="0" eb="2">
      <t>オオサワ</t>
    </rPh>
    <rPh sb="4" eb="5">
      <t>コ</t>
    </rPh>
    <phoneticPr fontId="1"/>
  </si>
  <si>
    <t>秋田県大館市比内町扇田字蟹沢100番1</t>
    <rPh sb="17" eb="18">
      <t>バン</t>
    </rPh>
    <phoneticPr fontId="1"/>
  </si>
  <si>
    <t>雑種地</t>
    <rPh sb="0" eb="3">
      <t>ザッシュチ</t>
    </rPh>
    <phoneticPr fontId="1"/>
  </si>
  <si>
    <t>秋田県大館市比内町扇田字蟹沢27番、30番、35番2、36番、38番、48番1、101番</t>
    <rPh sb="16" eb="17">
      <t>バン</t>
    </rPh>
    <rPh sb="20" eb="21">
      <t>バン</t>
    </rPh>
    <rPh sb="24" eb="25">
      <t>バン</t>
    </rPh>
    <rPh sb="29" eb="30">
      <t>バン</t>
    </rPh>
    <rPh sb="33" eb="34">
      <t>バン</t>
    </rPh>
    <rPh sb="37" eb="38">
      <t>バン</t>
    </rPh>
    <rPh sb="43" eb="44">
      <t>バン</t>
    </rPh>
    <phoneticPr fontId="1"/>
  </si>
  <si>
    <t>秋田県大館市比内町扇田字蟹沢102番1</t>
    <phoneticPr fontId="1"/>
  </si>
  <si>
    <t>金谷佐一郎</t>
    <rPh sb="0" eb="2">
      <t>カナヤ</t>
    </rPh>
    <rPh sb="2" eb="5">
      <t>サイチロウ</t>
    </rPh>
    <phoneticPr fontId="1"/>
  </si>
  <si>
    <t>遠隔常時監視制御方式</t>
  </si>
  <si>
    <t>現在未定ですので連系開始の１か月前までに再提出いたします。それまでは下記の連絡先にして下さい。</t>
    <phoneticPr fontId="1"/>
  </si>
  <si>
    <t>（株）グッドエネジー山内浩一　携帯電話：080-3537-2284</t>
    <phoneticPr fontId="1"/>
  </si>
  <si>
    <t>新設</t>
  </si>
  <si>
    <t>6K　ＫＩＰ　14　(JIS　C3611）</t>
    <phoneticPr fontId="1"/>
  </si>
  <si>
    <t>SmartLogger 3000A</t>
    <phoneticPr fontId="1"/>
  </si>
  <si>
    <t>2</t>
    <phoneticPr fontId="1"/>
  </si>
  <si>
    <t>6K CVT38　(JIS　C3102）</t>
    <phoneticPr fontId="1"/>
  </si>
  <si>
    <t>土地売買予約契約書を締結済み。</t>
    <rPh sb="0" eb="9">
      <t>トチバイバイヨヤクケイヤクショ</t>
    </rPh>
    <rPh sb="10" eb="13">
      <t>テイケツズ</t>
    </rPh>
    <phoneticPr fontId="1"/>
  </si>
  <si>
    <t>土地売買予約契約書</t>
    <rPh sb="0" eb="6">
      <t>トチバイバイヨヤク</t>
    </rPh>
    <rPh sb="6" eb="9">
      <t>ケイヤクショ</t>
    </rPh>
    <phoneticPr fontId="1"/>
  </si>
  <si>
    <t>土地売買予約契約書を締結済み。</t>
    <phoneticPr fontId="1"/>
  </si>
  <si>
    <t>口頭で内諾を確保した。東北電力ネットワーク（株）より提示される概算工事負担金が採算に乗る金額であることが判明次第、土地の売買予約契約書を締結する予定。</t>
    <rPh sb="0" eb="2">
      <t>コウトウ</t>
    </rPh>
    <rPh sb="3" eb="5">
      <t>ナイダク</t>
    </rPh>
    <rPh sb="6" eb="8">
      <t>カクホ</t>
    </rPh>
    <rPh sb="11" eb="15">
      <t>トウホクデンリョク</t>
    </rPh>
    <rPh sb="22" eb="23">
      <t>カブ</t>
    </rPh>
    <rPh sb="26" eb="28">
      <t>テイジ</t>
    </rPh>
    <rPh sb="31" eb="38">
      <t>ガイサンコウジフタンキン</t>
    </rPh>
    <rPh sb="39" eb="41">
      <t>サイサン</t>
    </rPh>
    <rPh sb="42" eb="43">
      <t>ノ</t>
    </rPh>
    <rPh sb="44" eb="46">
      <t>キンガク</t>
    </rPh>
    <rPh sb="52" eb="56">
      <t>ハンメイシダイ</t>
    </rPh>
    <rPh sb="57" eb="59">
      <t>トチ</t>
    </rPh>
    <rPh sb="60" eb="67">
      <t>バイバイヨヤクケイヤクショ</t>
    </rPh>
    <rPh sb="68" eb="70">
      <t>テイケツ</t>
    </rPh>
    <rPh sb="72" eb="74">
      <t>ヨテイ</t>
    </rPh>
    <phoneticPr fontId="1"/>
  </si>
  <si>
    <t>口頭で内諾を確保した。東北電力ネットワーク（株）より提示される概算工事負担金が採算に乗る金額であることが判明次第、土地の売買予約契約書を締結する予定。</t>
    <phoneticPr fontId="1"/>
  </si>
  <si>
    <r>
      <t>PCS</t>
    </r>
    <r>
      <rPr>
        <sz val="14"/>
        <rFont val="ＭＳ Ｐ明朝"/>
        <family val="1"/>
        <charset val="128"/>
      </rPr>
      <t>内部開閉器</t>
    </r>
    <rPh sb="3" eb="5">
      <t>ナイブ</t>
    </rPh>
    <rPh sb="5" eb="8">
      <t>カイヘイキ</t>
    </rPh>
    <phoneticPr fontId="1"/>
  </si>
  <si>
    <r>
      <t>PCS</t>
    </r>
    <r>
      <rPr>
        <sz val="14"/>
        <rFont val="ＭＳ Ｐ明朝"/>
        <family val="1"/>
        <charset val="128"/>
      </rPr>
      <t>内部開閉器</t>
    </r>
    <phoneticPr fontId="1"/>
  </si>
  <si>
    <t>ゴルフ場線10</t>
    <phoneticPr fontId="1"/>
  </si>
  <si>
    <t>固定</t>
  </si>
  <si>
    <t>出力制御装置との接点</t>
    <rPh sb="0" eb="4">
      <t>シュツリョクセイギョ</t>
    </rPh>
    <rPh sb="4" eb="6">
      <t>ソウチ</t>
    </rPh>
    <rPh sb="8" eb="10">
      <t>セッテン</t>
    </rPh>
    <phoneticPr fontId="1"/>
  </si>
  <si>
    <t>750kVA X 2台 = 1500</t>
    <rPh sb="10" eb="11">
      <t>ダイ</t>
    </rPh>
    <phoneticPr fontId="1"/>
  </si>
  <si>
    <t>同上</t>
    <rPh sb="0" eb="2">
      <t>ド</t>
    </rPh>
    <phoneticPr fontId="1"/>
  </si>
  <si>
    <t>久保直司（クボナオジ）</t>
    <rPh sb="0" eb="2">
      <t>クボ</t>
    </rPh>
    <rPh sb="2" eb="4">
      <t>ナオジ</t>
    </rPh>
    <phoneticPr fontId="1"/>
  </si>
  <si>
    <t>080-5685-0695</t>
    <phoneticPr fontId="1"/>
  </si>
  <si>
    <t>naoji.kubo@genergy.jp</t>
    <phoneticPr fontId="1"/>
  </si>
  <si>
    <t>ロック-2-2.5-3-3.5-4-4.5-5-6-7.5-10-12.5-15-20-25-30%</t>
    <phoneticPr fontId="1"/>
  </si>
  <si>
    <t>0.1-0.2-0.3-0.4-0.5-0.6-0.7-0.8-0.9-1-1.2-1.5-2-2.5-3-5s</t>
    <phoneticPr fontId="1"/>
  </si>
  <si>
    <t>スリップモード周波数シフト方式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</si>
</sst>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 @\ \)"/>
    <numFmt numFmtId="177" formatCode="[DBNum3]0000"/>
    <numFmt numFmtId="178" formatCode="[DBNum3]000"/>
    <numFmt numFmtId="179" formatCode="#,##0.0;[Red]\-#,##0.0"/>
    <numFmt numFmtId="180" formatCode="0_);[Red]\(0\)"/>
    <numFmt numFmtId="181" formatCode="#,##0.0_ ;[Red]\-#,##0.0\ "/>
    <numFmt numFmtId="182" formatCode="#,##0_ "/>
    <numFmt numFmtId="183" formatCode="[$-F800]dddd\,\ mmmm\ dd\,\ yyyy"/>
  </numFmts>
  <fonts count="86">
    <font>
      <sz val="11"/>
      <color theme="1"/>
      <name val="Yu Gothic"/>
      <family val="2"/>
      <scheme val="minor"/>
    </font>
    <font>
      <sz val="6"/>
      <name val="Yu Gothic"/>
      <family val="3"/>
      <charset val="128"/>
      <scheme val="minor"/>
    </font>
    <font>
      <sz val="10"/>
      <color theme="1"/>
      <name val="ＭＳ 明朝"/>
      <family val="1"/>
      <charset val="128"/>
    </font>
    <font>
      <vertAlign val="superscript"/>
      <sz val="10"/>
      <color theme="1"/>
      <name val="ＭＳ 明朝"/>
      <family val="1"/>
      <charset val="128"/>
    </font>
    <font>
      <u/>
      <sz val="10"/>
      <color theme="1"/>
      <name val="ＭＳ 明朝"/>
      <family val="1"/>
      <charset val="128"/>
    </font>
    <font>
      <sz val="12"/>
      <color theme="1"/>
      <name val="ＭＳ 明朝"/>
      <family val="1"/>
      <charset val="128"/>
    </font>
    <font>
      <b/>
      <sz val="18"/>
      <color theme="1"/>
      <name val="ＭＳ ゴシック"/>
      <family val="3"/>
      <charset val="128"/>
    </font>
    <font>
      <sz val="18"/>
      <color theme="1"/>
      <name val="ＭＳ ゴシック"/>
      <family val="3"/>
      <charset val="128"/>
    </font>
    <font>
      <sz val="10"/>
      <color rgb="FFFF0000"/>
      <name val="ＭＳ 明朝"/>
      <family val="1"/>
      <charset val="128"/>
    </font>
    <font>
      <u/>
      <sz val="12"/>
      <color theme="1"/>
      <name val="ＭＳ 明朝"/>
      <family val="1"/>
      <charset val="128"/>
    </font>
    <font>
      <sz val="10"/>
      <name val="ＭＳ 明朝"/>
      <family val="1"/>
      <charset val="128"/>
    </font>
    <font>
      <vertAlign val="superscript"/>
      <sz val="10"/>
      <name val="ＭＳ 明朝"/>
      <family val="1"/>
      <charset val="128"/>
    </font>
    <font>
      <sz val="11"/>
      <color theme="1"/>
      <name val="Yu Gothic"/>
      <family val="2"/>
      <scheme val="minor"/>
    </font>
    <font>
      <u/>
      <sz val="12"/>
      <name val="ＭＳ 明朝"/>
      <family val="1"/>
      <charset val="128"/>
    </font>
    <font>
      <sz val="11"/>
      <name val="ＭＳ Ｐゴシック"/>
      <family val="3"/>
      <charset val="128"/>
    </font>
    <font>
      <sz val="6"/>
      <name val="ＭＳ Ｐゴシック"/>
      <family val="3"/>
      <charset val="128"/>
    </font>
    <font>
      <sz val="11"/>
      <name val="ＭＳ ゴシック"/>
      <family val="3"/>
      <charset val="128"/>
    </font>
    <font>
      <sz val="10"/>
      <color rgb="FF0070C0"/>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明朝"/>
      <family val="1"/>
      <charset val="128"/>
    </font>
    <font>
      <sz val="9"/>
      <color rgb="FFFF0000"/>
      <name val="Century"/>
      <family val="1"/>
    </font>
    <font>
      <b/>
      <sz val="9"/>
      <color indexed="81"/>
      <name val="MS P ゴシック"/>
      <family val="3"/>
      <charset val="128"/>
    </font>
    <font>
      <sz val="10"/>
      <color theme="1"/>
      <name val="ＭＳ Ｐゴシック"/>
      <family val="3"/>
      <charset val="128"/>
    </font>
    <font>
      <sz val="20"/>
      <color theme="1"/>
      <name val="メイリオ"/>
      <family val="3"/>
      <charset val="128"/>
    </font>
    <font>
      <sz val="14"/>
      <color theme="1"/>
      <name val="メイリオ"/>
      <family val="3"/>
      <charset val="128"/>
    </font>
    <font>
      <sz val="9"/>
      <name val="ＭＳ 明朝"/>
      <family val="1"/>
      <charset val="128"/>
    </font>
    <font>
      <sz val="10"/>
      <color rgb="FF0000FF"/>
      <name val="ＭＳ 明朝"/>
      <family val="1"/>
      <charset val="128"/>
    </font>
    <font>
      <b/>
      <u/>
      <sz val="10"/>
      <color theme="1"/>
      <name val="ＭＳ 明朝"/>
      <family val="1"/>
      <charset val="128"/>
    </font>
    <font>
      <sz val="9"/>
      <name val="Century"/>
      <family val="1"/>
    </font>
    <font>
      <u/>
      <sz val="10"/>
      <name val="ＭＳ 明朝"/>
      <family val="1"/>
      <charset val="128"/>
    </font>
    <font>
      <sz val="10"/>
      <name val="Century"/>
      <family val="1"/>
    </font>
    <font>
      <sz val="9"/>
      <name val="ＭＳ Ｐ明朝"/>
      <family val="1"/>
      <charset val="128"/>
    </font>
    <font>
      <sz val="16"/>
      <name val="ＭＳ Ｐ明朝"/>
      <family val="1"/>
      <charset val="128"/>
    </font>
    <font>
      <b/>
      <sz val="16"/>
      <name val="ＭＳ Ｐ明朝"/>
      <family val="1"/>
      <charset val="128"/>
    </font>
    <font>
      <sz val="14"/>
      <name val="ＭＳ Ｐ明朝"/>
      <family val="1"/>
      <charset val="128"/>
    </font>
    <font>
      <sz val="14"/>
      <name val="Century"/>
      <family val="1"/>
    </font>
    <font>
      <b/>
      <sz val="16"/>
      <name val="Century"/>
      <family val="1"/>
    </font>
    <font>
      <u/>
      <sz val="9"/>
      <name val="ＭＳ 明朝"/>
      <family val="1"/>
      <charset val="128"/>
    </font>
    <font>
      <u/>
      <sz val="9"/>
      <name val="Century"/>
      <family val="1"/>
    </font>
    <font>
      <sz val="11"/>
      <name val="ＭＳ 明朝"/>
      <family val="1"/>
      <charset val="128"/>
    </font>
    <font>
      <b/>
      <sz val="18"/>
      <name val="ＭＳ Ｐ明朝"/>
      <family val="1"/>
      <charset val="128"/>
    </font>
    <font>
      <sz val="9"/>
      <name val="ＭＳ Ｐゴシック"/>
      <family val="3"/>
      <charset val="128"/>
    </font>
    <font>
      <sz val="8"/>
      <name val="ＭＳ Ｐゴシック"/>
      <family val="3"/>
      <charset val="128"/>
    </font>
    <font>
      <sz val="12"/>
      <name val="ＭＳ Ｐゴシック"/>
      <family val="3"/>
      <charset val="128"/>
    </font>
    <font>
      <sz val="9"/>
      <color rgb="FFFF0000"/>
      <name val="ＭＳ Ｐゴシック"/>
      <family val="3"/>
      <charset val="128"/>
    </font>
    <font>
      <strike/>
      <sz val="9"/>
      <color rgb="FFFF0000"/>
      <name val="ＭＳ Ｐゴシック"/>
      <family val="3"/>
      <charset val="128"/>
    </font>
    <font>
      <sz val="9"/>
      <color indexed="10"/>
      <name val="ＭＳ Ｐゴシック"/>
      <family val="3"/>
      <charset val="128"/>
    </font>
    <font>
      <vertAlign val="superscript"/>
      <sz val="9"/>
      <name val="ＭＳ 明朝"/>
      <family val="1"/>
      <charset val="128"/>
    </font>
    <font>
      <sz val="8"/>
      <name val="ＭＳ 明朝"/>
      <family val="1"/>
      <charset val="128"/>
    </font>
    <font>
      <vertAlign val="superscript"/>
      <sz val="8"/>
      <name val="ＭＳ 明朝"/>
      <family val="1"/>
      <charset val="128"/>
    </font>
    <font>
      <u/>
      <sz val="14"/>
      <color rgb="FFFF0000"/>
      <name val="ＭＳ 明朝"/>
      <family val="1"/>
      <charset val="128"/>
    </font>
    <font>
      <sz val="9"/>
      <color rgb="FFFF0000"/>
      <name val="ＭＳ 明朝"/>
      <family val="1"/>
      <charset val="128"/>
    </font>
    <font>
      <sz val="7.5"/>
      <name val="ＭＳ 明朝"/>
      <family val="1"/>
      <charset val="128"/>
    </font>
    <font>
      <sz val="6"/>
      <name val="游ゴシック"/>
      <family val="2"/>
      <charset val="128"/>
    </font>
    <font>
      <sz val="16"/>
      <name val="ＭＳ 明朝"/>
      <family val="1"/>
      <charset val="128"/>
    </font>
    <font>
      <sz val="11"/>
      <color theme="1"/>
      <name val="Yu Gothic"/>
      <family val="3"/>
      <charset val="128"/>
      <scheme val="minor"/>
    </font>
    <font>
      <u/>
      <sz val="11"/>
      <name val="ＭＳ 明朝"/>
      <family val="1"/>
      <charset val="128"/>
    </font>
    <font>
      <sz val="12"/>
      <name val="Century"/>
      <family val="1"/>
    </font>
    <font>
      <sz val="20"/>
      <name val="ＭＳ 明朝"/>
      <family val="1"/>
      <charset val="128"/>
    </font>
    <font>
      <sz val="20"/>
      <color theme="1"/>
      <name val="ＭＳ 明朝"/>
      <family val="1"/>
      <charset val="128"/>
    </font>
    <font>
      <b/>
      <sz val="20"/>
      <color rgb="FFFF0000"/>
      <name val="ＭＳ 明朝"/>
      <family val="1"/>
      <charset val="128"/>
    </font>
    <font>
      <sz val="10"/>
      <color theme="0" tint="-0.34998626667073579"/>
      <name val="ＭＳ 明朝"/>
      <family val="1"/>
      <charset val="128"/>
    </font>
    <font>
      <sz val="18"/>
      <color theme="1"/>
      <name val="ＭＳ 明朝"/>
      <family val="1"/>
      <charset val="128"/>
    </font>
    <font>
      <sz val="12"/>
      <color theme="1"/>
      <name val="メイリオ"/>
      <family val="3"/>
      <charset val="128"/>
    </font>
    <font>
      <b/>
      <u/>
      <sz val="12"/>
      <color rgb="FFC00000"/>
      <name val="メイリオ"/>
      <family val="3"/>
      <charset val="128"/>
    </font>
    <font>
      <sz val="12"/>
      <name val="メイリオ"/>
      <family val="3"/>
      <charset val="128"/>
    </font>
    <font>
      <sz val="10"/>
      <color theme="1"/>
      <name val="メイリオ"/>
      <family val="3"/>
      <charset val="128"/>
    </font>
    <font>
      <u/>
      <sz val="11"/>
      <color theme="10"/>
      <name val="Yu Gothic"/>
      <family val="2"/>
      <scheme val="minor"/>
    </font>
    <font>
      <sz val="9"/>
      <color theme="0"/>
      <name val="ＭＳ Ｐ明朝"/>
      <family val="1"/>
      <charset val="128"/>
    </font>
  </fonts>
  <fills count="31">
    <fill>
      <patternFill patternType="none"/>
    </fill>
    <fill>
      <patternFill patternType="gray125"/>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34998626667073579"/>
        <bgColor indexed="64"/>
      </patternFill>
    </fill>
    <fill>
      <patternFill patternType="solid">
        <fgColor rgb="FFCCECFF"/>
        <bgColor indexed="64"/>
      </patternFill>
    </fill>
    <fill>
      <patternFill patternType="solid">
        <fgColor theme="9" tint="0.79998168889431442"/>
        <bgColor indexed="64"/>
      </patternFill>
    </fill>
    <fill>
      <patternFill patternType="solid">
        <fgColor rgb="FFFFCCFF"/>
        <bgColor indexed="64"/>
      </patternFill>
    </fill>
    <fill>
      <patternFill patternType="solid">
        <fgColor rgb="FF66FFFF"/>
        <bgColor indexed="64"/>
      </patternFill>
    </fill>
    <fill>
      <patternFill patternType="solid">
        <fgColor theme="5" tint="0.39997558519241921"/>
        <bgColor indexed="64"/>
      </patternFill>
    </fill>
  </fills>
  <borders count="19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dashed">
        <color indexed="64"/>
      </left>
      <right/>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style="dashed">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n">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top/>
      <bottom style="dotted">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right style="thick">
        <color indexed="64"/>
      </right>
      <top style="thin">
        <color indexed="64"/>
      </top>
      <bottom style="hair">
        <color indexed="64"/>
      </bottom>
      <diagonal/>
    </border>
    <border>
      <left style="thin">
        <color indexed="64"/>
      </left>
      <right/>
      <top/>
      <bottom style="dotted">
        <color indexed="64"/>
      </bottom>
      <diagonal/>
    </border>
    <border>
      <left/>
      <right style="thick">
        <color indexed="64"/>
      </right>
      <top/>
      <bottom style="dotted">
        <color indexed="64"/>
      </bottom>
      <diagonal/>
    </border>
    <border>
      <left/>
      <right style="thick">
        <color indexed="64"/>
      </right>
      <top style="dotted">
        <color auto="1"/>
      </top>
      <bottom style="thin">
        <color indexed="64"/>
      </bottom>
      <diagonal/>
    </border>
    <border>
      <left/>
      <right style="thick">
        <color indexed="64"/>
      </right>
      <top style="thin">
        <color indexed="64"/>
      </top>
      <bottom style="dotted">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ck">
        <color indexed="64"/>
      </right>
      <top style="hair">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indexed="64"/>
      </right>
      <top style="thin">
        <color auto="1"/>
      </top>
      <bottom style="hair">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auto="1"/>
      </right>
      <top style="thin">
        <color auto="1"/>
      </top>
      <bottom style="thin">
        <color auto="1"/>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rgb="FFFF0000"/>
      </left>
      <right/>
      <top style="hair">
        <color auto="1"/>
      </top>
      <bottom style="hair">
        <color auto="1"/>
      </bottom>
      <diagonal/>
    </border>
    <border>
      <left/>
      <right style="thin">
        <color indexed="64"/>
      </right>
      <top style="hair">
        <color auto="1"/>
      </top>
      <bottom style="hair">
        <color auto="1"/>
      </bottom>
      <diagonal/>
    </border>
    <border>
      <left/>
      <right style="medium">
        <color rgb="FFFF0000"/>
      </right>
      <top style="hair">
        <color auto="1"/>
      </top>
      <bottom style="hair">
        <color auto="1"/>
      </bottom>
      <diagonal/>
    </border>
    <border>
      <left style="medium">
        <color rgb="FFFF0000"/>
      </left>
      <right/>
      <top/>
      <bottom style="hair">
        <color auto="1"/>
      </bottom>
      <diagonal/>
    </border>
    <border>
      <left/>
      <right style="medium">
        <color rgb="FFFF0000"/>
      </right>
      <top/>
      <bottom style="hair">
        <color auto="1"/>
      </bottom>
      <diagonal/>
    </border>
    <border>
      <left style="hair">
        <color indexed="64"/>
      </left>
      <right style="thin">
        <color indexed="64"/>
      </right>
      <top style="hair">
        <color indexed="64"/>
      </top>
      <bottom style="hair">
        <color auto="1"/>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rgb="FFFF0000"/>
      </left>
      <right/>
      <top/>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bottom/>
      <diagonal/>
    </border>
    <border>
      <left style="double">
        <color indexed="64"/>
      </left>
      <right/>
      <top style="thin">
        <color indexed="64"/>
      </top>
      <bottom/>
      <diagonal/>
    </border>
    <border>
      <left style="double">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top/>
      <bottom style="hair">
        <color indexed="64"/>
      </bottom>
      <diagonal/>
    </border>
    <border>
      <left style="hair">
        <color indexed="64"/>
      </left>
      <right/>
      <top style="hair">
        <color indexed="64"/>
      </top>
      <bottom style="medium">
        <color indexed="64"/>
      </bottom>
      <diagonal/>
    </border>
    <border>
      <left/>
      <right style="hair">
        <color indexed="64"/>
      </right>
      <top style="medium">
        <color indexed="64"/>
      </top>
      <bottom style="medium">
        <color indexed="64"/>
      </bottom>
      <diagonal/>
    </border>
    <border>
      <left/>
      <right style="hair">
        <color indexed="64"/>
      </right>
      <top/>
      <bottom style="hair">
        <color indexed="64"/>
      </bottom>
      <diagonal/>
    </border>
    <border>
      <left/>
      <right style="hair">
        <color indexed="64"/>
      </right>
      <top style="hair">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style="medium">
        <color indexed="64"/>
      </bottom>
      <diagonal/>
    </border>
    <border>
      <left style="thin">
        <color indexed="64"/>
      </left>
      <right/>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medium">
        <color indexed="64"/>
      </right>
      <top style="hair">
        <color indexed="64"/>
      </top>
      <bottom/>
      <diagonal/>
    </border>
  </borders>
  <cellStyleXfs count="61">
    <xf numFmtId="0" fontId="0" fillId="0" borderId="0"/>
    <xf numFmtId="38" fontId="12" fillId="0" borderId="0" applyFont="0" applyFill="0" applyBorder="0" applyAlignment="0" applyProtection="0">
      <alignment vertical="center"/>
    </xf>
    <xf numFmtId="0" fontId="14" fillId="0" borderId="0">
      <alignment vertical="center"/>
    </xf>
    <xf numFmtId="0" fontId="16" fillId="0" borderId="0"/>
    <xf numFmtId="38" fontId="14" fillId="0" borderId="0" applyFont="0" applyFill="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6" borderId="0" applyNumberFormat="0" applyBorder="0" applyAlignment="0" applyProtection="0">
      <alignment vertical="center"/>
    </xf>
    <xf numFmtId="0" fontId="19" fillId="9" borderId="0" applyNumberFormat="0" applyBorder="0" applyAlignment="0" applyProtection="0">
      <alignment vertical="center"/>
    </xf>
    <xf numFmtId="0" fontId="19" fillId="12" borderId="0" applyNumberFormat="0" applyBorder="0" applyAlignment="0" applyProtection="0">
      <alignment vertical="center"/>
    </xf>
    <xf numFmtId="0" fontId="20" fillId="13"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20" borderId="0" applyNumberFormat="0" applyBorder="0" applyAlignment="0" applyProtection="0">
      <alignment vertical="center"/>
    </xf>
    <xf numFmtId="0" fontId="21" fillId="0" borderId="0" applyNumberFormat="0" applyFill="0" applyBorder="0" applyAlignment="0" applyProtection="0">
      <alignment vertical="center"/>
    </xf>
    <xf numFmtId="0" fontId="22" fillId="21" borderId="76" applyNumberFormat="0" applyAlignment="0" applyProtection="0">
      <alignment vertical="center"/>
    </xf>
    <xf numFmtId="0" fontId="23" fillId="22" borderId="0" applyNumberFormat="0" applyBorder="0" applyAlignment="0" applyProtection="0">
      <alignment vertical="center"/>
    </xf>
    <xf numFmtId="0" fontId="14" fillId="23" borderId="77" applyNumberFormat="0" applyFont="0" applyAlignment="0" applyProtection="0">
      <alignment vertical="center"/>
    </xf>
    <xf numFmtId="0" fontId="24" fillId="0" borderId="78" applyNumberFormat="0" applyFill="0" applyAlignment="0" applyProtection="0">
      <alignment vertical="center"/>
    </xf>
    <xf numFmtId="0" fontId="25" fillId="4" borderId="0" applyNumberFormat="0" applyBorder="0" applyAlignment="0" applyProtection="0">
      <alignment vertical="center"/>
    </xf>
    <xf numFmtId="0" fontId="26" fillId="24" borderId="79" applyNumberFormat="0" applyAlignment="0" applyProtection="0">
      <alignment vertical="center"/>
    </xf>
    <xf numFmtId="0" fontId="27" fillId="0" borderId="0" applyNumberFormat="0" applyFill="0" applyBorder="0" applyAlignment="0" applyProtection="0">
      <alignment vertical="center"/>
    </xf>
    <xf numFmtId="0" fontId="28" fillId="0" borderId="80" applyNumberFormat="0" applyFill="0" applyAlignment="0" applyProtection="0">
      <alignment vertical="center"/>
    </xf>
    <xf numFmtId="0" fontId="29" fillId="0" borderId="81" applyNumberFormat="0" applyFill="0" applyAlignment="0" applyProtection="0">
      <alignment vertical="center"/>
    </xf>
    <xf numFmtId="0" fontId="30" fillId="0" borderId="82" applyNumberFormat="0" applyFill="0" applyAlignment="0" applyProtection="0">
      <alignment vertical="center"/>
    </xf>
    <xf numFmtId="0" fontId="30" fillId="0" borderId="0" applyNumberFormat="0" applyFill="0" applyBorder="0" applyAlignment="0" applyProtection="0">
      <alignment vertical="center"/>
    </xf>
    <xf numFmtId="0" fontId="31" fillId="0" borderId="83" applyNumberFormat="0" applyFill="0" applyAlignment="0" applyProtection="0">
      <alignment vertical="center"/>
    </xf>
    <xf numFmtId="0" fontId="32" fillId="24" borderId="84" applyNumberFormat="0" applyAlignment="0" applyProtection="0">
      <alignment vertical="center"/>
    </xf>
    <xf numFmtId="0" fontId="33" fillId="0" borderId="0" applyNumberFormat="0" applyFill="0" applyBorder="0" applyAlignment="0" applyProtection="0">
      <alignment vertical="center"/>
    </xf>
    <xf numFmtId="0" fontId="34" fillId="8" borderId="79" applyNumberFormat="0" applyAlignment="0" applyProtection="0">
      <alignment vertical="center"/>
    </xf>
    <xf numFmtId="0" fontId="35" fillId="5" borderId="0" applyNumberFormat="0" applyBorder="0" applyAlignment="0" applyProtection="0">
      <alignment vertical="center"/>
    </xf>
    <xf numFmtId="0" fontId="26" fillId="24" borderId="101" applyNumberFormat="0" applyAlignment="0" applyProtection="0">
      <alignment vertical="center"/>
    </xf>
    <xf numFmtId="0" fontId="14" fillId="23" borderId="100" applyNumberFormat="0" applyFont="0" applyAlignment="0" applyProtection="0">
      <alignment vertical="center"/>
    </xf>
    <xf numFmtId="0" fontId="14" fillId="23" borderId="106" applyNumberFormat="0" applyFont="0" applyAlignment="0" applyProtection="0">
      <alignment vertical="center"/>
    </xf>
    <xf numFmtId="0" fontId="26" fillId="24" borderId="107" applyNumberFormat="0" applyAlignment="0" applyProtection="0">
      <alignment vertical="center"/>
    </xf>
    <xf numFmtId="0" fontId="31" fillId="0" borderId="102" applyNumberFormat="0" applyFill="0" applyAlignment="0" applyProtection="0">
      <alignment vertical="center"/>
    </xf>
    <xf numFmtId="0" fontId="32" fillId="24" borderId="103" applyNumberFormat="0" applyAlignment="0" applyProtection="0">
      <alignment vertical="center"/>
    </xf>
    <xf numFmtId="0" fontId="34" fillId="8" borderId="101" applyNumberFormat="0" applyAlignment="0" applyProtection="0">
      <alignment vertical="center"/>
    </xf>
    <xf numFmtId="0" fontId="31" fillId="0" borderId="108" applyNumberFormat="0" applyFill="0" applyAlignment="0" applyProtection="0">
      <alignment vertical="center"/>
    </xf>
    <xf numFmtId="0" fontId="32" fillId="24" borderId="109" applyNumberFormat="0" applyAlignment="0" applyProtection="0">
      <alignment vertical="center"/>
    </xf>
    <xf numFmtId="0" fontId="34" fillId="8" borderId="107" applyNumberFormat="0" applyAlignment="0" applyProtection="0">
      <alignment vertical="center"/>
    </xf>
    <xf numFmtId="0" fontId="14" fillId="0" borderId="0"/>
    <xf numFmtId="0" fontId="14" fillId="0" borderId="0">
      <alignment vertical="center"/>
    </xf>
    <xf numFmtId="0" fontId="14" fillId="0" borderId="0">
      <alignment vertical="center"/>
    </xf>
    <xf numFmtId="0" fontId="72" fillId="0" borderId="0">
      <alignment vertical="center"/>
    </xf>
    <xf numFmtId="0" fontId="84" fillId="0" borderId="0" applyNumberFormat="0" applyFill="0" applyBorder="0" applyAlignment="0" applyProtection="0"/>
  </cellStyleXfs>
  <cellXfs count="1141">
    <xf numFmtId="0" fontId="0" fillId="0" borderId="0" xfId="0"/>
    <xf numFmtId="0" fontId="2" fillId="0" borderId="0" xfId="0" applyFont="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2" fillId="0" borderId="37" xfId="0" applyFont="1" applyBorder="1" applyAlignment="1">
      <alignment vertical="center"/>
    </xf>
    <xf numFmtId="0" fontId="2" fillId="0" borderId="38" xfId="0" applyFont="1" applyBorder="1" applyAlignment="1">
      <alignment vertical="center"/>
    </xf>
    <xf numFmtId="0" fontId="2" fillId="0" borderId="39" xfId="0" applyFont="1" applyBorder="1" applyAlignment="1">
      <alignment vertical="center"/>
    </xf>
    <xf numFmtId="0" fontId="2" fillId="0" borderId="42" xfId="0" applyFont="1" applyBorder="1" applyAlignment="1">
      <alignment vertical="center"/>
    </xf>
    <xf numFmtId="0" fontId="2" fillId="0" borderId="41" xfId="0" applyFont="1" applyBorder="1" applyAlignment="1">
      <alignment vertical="center"/>
    </xf>
    <xf numFmtId="0" fontId="2" fillId="0" borderId="43"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10" fillId="0" borderId="42" xfId="0" applyFont="1" applyBorder="1" applyAlignment="1">
      <alignment vertical="center"/>
    </xf>
    <xf numFmtId="0" fontId="2" fillId="0" borderId="5" xfId="0" applyFont="1" applyBorder="1" applyAlignment="1">
      <alignment vertical="center"/>
    </xf>
    <xf numFmtId="0" fontId="2" fillId="0" borderId="0" xfId="0" applyFont="1" applyAlignment="1">
      <alignment vertical="top" wrapText="1"/>
    </xf>
    <xf numFmtId="0" fontId="2" fillId="0" borderId="3" xfId="0" applyFont="1" applyBorder="1" applyAlignment="1">
      <alignment vertical="center"/>
    </xf>
    <xf numFmtId="0" fontId="10" fillId="0" borderId="43" xfId="0" applyFont="1" applyBorder="1" applyAlignment="1">
      <alignment vertical="center"/>
    </xf>
    <xf numFmtId="0" fontId="2" fillId="0" borderId="46" xfId="0" applyFont="1" applyBorder="1" applyAlignment="1">
      <alignment vertical="center"/>
    </xf>
    <xf numFmtId="0" fontId="2" fillId="0" borderId="47" xfId="0" applyFont="1" applyBorder="1" applyAlignment="1">
      <alignment vertical="center"/>
    </xf>
    <xf numFmtId="0" fontId="2" fillId="0" borderId="51" xfId="0" applyFont="1" applyBorder="1" applyAlignment="1">
      <alignment vertical="center"/>
    </xf>
    <xf numFmtId="0" fontId="2" fillId="0" borderId="52" xfId="0" applyFont="1" applyBorder="1" applyAlignment="1">
      <alignment vertical="center"/>
    </xf>
    <xf numFmtId="0" fontId="2" fillId="0" borderId="50" xfId="0" applyFont="1" applyBorder="1" applyAlignment="1">
      <alignment vertical="center"/>
    </xf>
    <xf numFmtId="0" fontId="2" fillId="0" borderId="42" xfId="0" applyFont="1" applyBorder="1" applyAlignment="1">
      <alignment horizontal="centerContinuous" vertical="center"/>
    </xf>
    <xf numFmtId="0" fontId="2" fillId="0" borderId="45" xfId="0" applyFont="1" applyBorder="1" applyAlignment="1">
      <alignment horizontal="centerContinuous" vertical="center"/>
    </xf>
    <xf numFmtId="0" fontId="2" fillId="0" borderId="46" xfId="0" applyFont="1" applyBorder="1" applyAlignment="1">
      <alignment horizontal="centerContinuous" vertical="center"/>
    </xf>
    <xf numFmtId="0" fontId="2" fillId="0" borderId="50" xfId="0" applyFont="1" applyBorder="1" applyAlignment="1">
      <alignment horizontal="centerContinuous" vertical="center"/>
    </xf>
    <xf numFmtId="0" fontId="2" fillId="0" borderId="51" xfId="0" applyFont="1" applyBorder="1" applyAlignment="1">
      <alignment horizontal="centerContinuous" vertical="center"/>
    </xf>
    <xf numFmtId="0" fontId="2" fillId="0" borderId="47" xfId="0" applyFont="1" applyBorder="1" applyAlignment="1">
      <alignment horizontal="centerContinuous" vertical="center"/>
    </xf>
    <xf numFmtId="0" fontId="2" fillId="0" borderId="52" xfId="0" applyFont="1" applyBorder="1" applyAlignment="1">
      <alignment horizontal="centerContinuous" vertical="center"/>
    </xf>
    <xf numFmtId="0" fontId="8" fillId="0" borderId="0" xfId="0" applyFont="1" applyAlignment="1">
      <alignment vertical="center"/>
    </xf>
    <xf numFmtId="0" fontId="2" fillId="0" borderId="61" xfId="0" applyFont="1" applyBorder="1" applyAlignment="1">
      <alignment vertical="center"/>
    </xf>
    <xf numFmtId="0" fontId="10" fillId="0" borderId="0" xfId="0" applyFont="1" applyAlignment="1">
      <alignment vertical="center"/>
    </xf>
    <xf numFmtId="0" fontId="10" fillId="0" borderId="1" xfId="0" applyFont="1" applyBorder="1" applyAlignment="1">
      <alignment vertical="center"/>
    </xf>
    <xf numFmtId="0" fontId="10" fillId="0" borderId="67" xfId="0" applyFont="1" applyBorder="1" applyAlignment="1">
      <alignment vertical="center"/>
    </xf>
    <xf numFmtId="0" fontId="10" fillId="0" borderId="41" xfId="0" applyFont="1" applyBorder="1" applyAlignment="1">
      <alignment vertical="center"/>
    </xf>
    <xf numFmtId="0" fontId="10" fillId="0" borderId="44" xfId="0" applyFont="1" applyBorder="1" applyAlignment="1">
      <alignment vertical="center"/>
    </xf>
    <xf numFmtId="0" fontId="10" fillId="0" borderId="0" xfId="0" applyFont="1" applyAlignment="1">
      <alignment horizontal="center" vertical="center"/>
    </xf>
    <xf numFmtId="0" fontId="10" fillId="0" borderId="7" xfId="0" applyFont="1" applyBorder="1" applyAlignment="1">
      <alignment vertical="center"/>
    </xf>
    <xf numFmtId="0" fontId="10" fillId="0" borderId="7" xfId="0" applyFont="1" applyBorder="1" applyAlignment="1">
      <alignment horizontal="center" vertical="center"/>
    </xf>
    <xf numFmtId="0" fontId="10" fillId="0" borderId="35" xfId="0" applyFont="1" applyBorder="1" applyAlignment="1">
      <alignment vertical="center"/>
    </xf>
    <xf numFmtId="0" fontId="2" fillId="0" borderId="0" xfId="0" applyFont="1" applyAlignment="1">
      <alignment horizontal="center" vertical="top"/>
    </xf>
    <xf numFmtId="0" fontId="2" fillId="0" borderId="57" xfId="0" applyFont="1" applyBorder="1" applyAlignment="1">
      <alignment vertical="top" wrapText="1"/>
    </xf>
    <xf numFmtId="0" fontId="2" fillId="0" borderId="60" xfId="0" applyFont="1" applyBorder="1" applyAlignment="1">
      <alignment horizontal="left" vertical="center"/>
    </xf>
    <xf numFmtId="0" fontId="2" fillId="0" borderId="61" xfId="0" applyFont="1" applyBorder="1" applyAlignment="1">
      <alignment horizontal="left" vertical="center"/>
    </xf>
    <xf numFmtId="0" fontId="5" fillId="0" borderId="0" xfId="0" applyFont="1" applyAlignment="1">
      <alignment vertical="center"/>
    </xf>
    <xf numFmtId="0" fontId="18" fillId="0" borderId="0" xfId="0" applyFont="1" applyAlignment="1">
      <alignment vertical="center"/>
    </xf>
    <xf numFmtId="0" fontId="10" fillId="0" borderId="6" xfId="0" applyFont="1" applyBorder="1" applyAlignment="1">
      <alignment vertical="top" wrapText="1"/>
    </xf>
    <xf numFmtId="0" fontId="10" fillId="0" borderId="7" xfId="0" applyFont="1" applyBorder="1" applyAlignment="1">
      <alignment vertical="top" wrapText="1"/>
    </xf>
    <xf numFmtId="0" fontId="10" fillId="0" borderId="8" xfId="0" applyFont="1" applyBorder="1" applyAlignment="1">
      <alignment vertical="top" wrapText="1"/>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86" xfId="0" applyFont="1" applyBorder="1" applyAlignment="1">
      <alignment vertical="center"/>
    </xf>
    <xf numFmtId="0" fontId="2" fillId="0" borderId="87" xfId="0" applyFont="1" applyBorder="1" applyAlignment="1">
      <alignment vertical="center"/>
    </xf>
    <xf numFmtId="0" fontId="2" fillId="0" borderId="88" xfId="0" applyFont="1" applyBorder="1" applyAlignment="1">
      <alignment vertical="center"/>
    </xf>
    <xf numFmtId="0" fontId="2" fillId="0" borderId="89" xfId="0" applyFont="1" applyBorder="1" applyAlignment="1">
      <alignment vertical="center"/>
    </xf>
    <xf numFmtId="0" fontId="2" fillId="0" borderId="90" xfId="0" applyFont="1" applyBorder="1" applyAlignment="1">
      <alignment vertical="center"/>
    </xf>
    <xf numFmtId="0" fontId="2" fillId="0" borderId="91" xfId="0" applyFont="1" applyBorder="1" applyAlignment="1">
      <alignment vertical="center"/>
    </xf>
    <xf numFmtId="0" fontId="2" fillId="0" borderId="92" xfId="0" applyFont="1" applyBorder="1" applyAlignment="1">
      <alignment vertical="center"/>
    </xf>
    <xf numFmtId="0" fontId="2" fillId="0" borderId="93" xfId="0" applyFont="1" applyBorder="1" applyAlignment="1">
      <alignment vertical="center"/>
    </xf>
    <xf numFmtId="0" fontId="2" fillId="0" borderId="94" xfId="0" applyFont="1" applyBorder="1" applyAlignment="1">
      <alignment vertical="center"/>
    </xf>
    <xf numFmtId="0" fontId="2" fillId="0" borderId="95" xfId="0" applyFont="1" applyBorder="1" applyAlignment="1">
      <alignment vertical="center"/>
    </xf>
    <xf numFmtId="0" fontId="2" fillId="0" borderId="96" xfId="0" applyFont="1" applyBorder="1" applyAlignment="1">
      <alignment vertical="center"/>
    </xf>
    <xf numFmtId="0" fontId="10" fillId="0" borderId="46" xfId="0" applyFont="1" applyBorder="1" applyAlignment="1">
      <alignment vertical="center"/>
    </xf>
    <xf numFmtId="0" fontId="10" fillId="0" borderId="50" xfId="0" quotePrefix="1" applyFont="1" applyBorder="1" applyAlignment="1">
      <alignment vertical="center"/>
    </xf>
    <xf numFmtId="0" fontId="10" fillId="0" borderId="51" xfId="0" quotePrefix="1" applyFont="1" applyBorder="1" applyAlignment="1">
      <alignment vertical="center"/>
    </xf>
    <xf numFmtId="0" fontId="2" fillId="0" borderId="93" xfId="0" quotePrefix="1" applyFont="1" applyBorder="1" applyAlignment="1">
      <alignment vertical="center"/>
    </xf>
    <xf numFmtId="0" fontId="2" fillId="0" borderId="7" xfId="0" quotePrefix="1" applyFont="1" applyBorder="1" applyAlignment="1">
      <alignment vertical="center"/>
    </xf>
    <xf numFmtId="0" fontId="10" fillId="0" borderId="86" xfId="0" applyFont="1" applyBorder="1" applyAlignment="1">
      <alignment vertical="center"/>
    </xf>
    <xf numFmtId="0" fontId="10" fillId="0" borderId="87" xfId="0" applyFont="1" applyBorder="1" applyAlignment="1">
      <alignment vertical="center"/>
    </xf>
    <xf numFmtId="0" fontId="10" fillId="0" borderId="92" xfId="0" applyFont="1" applyBorder="1" applyAlignment="1">
      <alignment vertical="center"/>
    </xf>
    <xf numFmtId="0" fontId="10" fillId="0" borderId="93" xfId="0" applyFont="1" applyBorder="1" applyAlignment="1">
      <alignment vertical="center"/>
    </xf>
    <xf numFmtId="0" fontId="10" fillId="0" borderId="94" xfId="0" applyFont="1" applyBorder="1" applyAlignment="1">
      <alignment vertical="center"/>
    </xf>
    <xf numFmtId="0" fontId="10" fillId="0" borderId="89" xfId="0" applyFont="1" applyBorder="1" applyAlignment="1">
      <alignment vertical="center"/>
    </xf>
    <xf numFmtId="0" fontId="10" fillId="0" borderId="90" xfId="0" applyFont="1" applyBorder="1" applyAlignment="1">
      <alignment vertical="center"/>
    </xf>
    <xf numFmtId="0" fontId="10" fillId="0" borderId="4" xfId="0" applyFont="1" applyBorder="1" applyAlignment="1">
      <alignment vertical="center"/>
    </xf>
    <xf numFmtId="0" fontId="10" fillId="0" borderId="5" xfId="0" applyFont="1" applyBorder="1" applyAlignment="1">
      <alignment vertical="center"/>
    </xf>
    <xf numFmtId="0" fontId="10" fillId="0" borderId="6" xfId="0" applyFont="1" applyBorder="1" applyAlignment="1">
      <alignment vertical="center"/>
    </xf>
    <xf numFmtId="0" fontId="10" fillId="0" borderId="8" xfId="0" applyFont="1" applyBorder="1" applyAlignment="1">
      <alignment vertical="center"/>
    </xf>
    <xf numFmtId="0" fontId="10" fillId="0" borderId="50" xfId="0" applyFont="1" applyBorder="1" applyAlignment="1">
      <alignment vertical="center"/>
    </xf>
    <xf numFmtId="0" fontId="10" fillId="0" borderId="51" xfId="0" applyFont="1" applyBorder="1" applyAlignment="1">
      <alignment vertical="center"/>
    </xf>
    <xf numFmtId="0" fontId="4" fillId="0" borderId="0" xfId="0" applyFont="1" applyAlignment="1">
      <alignment vertical="center"/>
    </xf>
    <xf numFmtId="0" fontId="10" fillId="0" borderId="35" xfId="0" applyFont="1" applyBorder="1" applyAlignment="1">
      <alignment horizontal="left" vertical="center" indent="1"/>
    </xf>
    <xf numFmtId="0" fontId="10" fillId="0" borderId="0" xfId="0" applyFont="1" applyAlignment="1">
      <alignment horizontal="left" vertical="center" indent="1"/>
    </xf>
    <xf numFmtId="0" fontId="10" fillId="0" borderId="36" xfId="0" applyFont="1" applyBorder="1" applyAlignment="1">
      <alignment horizontal="left" vertical="center" indent="1"/>
    </xf>
    <xf numFmtId="0" fontId="10" fillId="0" borderId="47" xfId="0" applyFont="1" applyBorder="1" applyAlignment="1">
      <alignment vertical="center"/>
    </xf>
    <xf numFmtId="0" fontId="10" fillId="0" borderId="36" xfId="0" applyFont="1" applyBorder="1" applyAlignment="1">
      <alignment vertical="center"/>
    </xf>
    <xf numFmtId="0" fontId="10" fillId="0" borderId="52" xfId="0" applyFont="1" applyBorder="1" applyAlignment="1">
      <alignment vertical="center"/>
    </xf>
    <xf numFmtId="0" fontId="10" fillId="0" borderId="2" xfId="0" applyFont="1" applyBorder="1" applyAlignment="1">
      <alignment vertical="center"/>
    </xf>
    <xf numFmtId="0" fontId="10" fillId="0" borderId="3" xfId="0" applyFont="1" applyBorder="1" applyAlignment="1">
      <alignment vertical="center"/>
    </xf>
    <xf numFmtId="0" fontId="10" fillId="0" borderId="45" xfId="0" applyFont="1" applyBorder="1" applyAlignment="1">
      <alignment vertical="center"/>
    </xf>
    <xf numFmtId="0" fontId="10" fillId="0" borderId="45" xfId="0" applyFont="1" applyBorder="1" applyAlignment="1">
      <alignment horizontal="centerContinuous" vertical="center"/>
    </xf>
    <xf numFmtId="0" fontId="10" fillId="0" borderId="46" xfId="0" applyFont="1" applyBorder="1" applyAlignment="1">
      <alignment horizontal="centerContinuous" vertical="center"/>
    </xf>
    <xf numFmtId="0" fontId="10" fillId="0" borderId="50" xfId="0" applyFont="1" applyBorder="1" applyAlignment="1">
      <alignment horizontal="centerContinuous" vertical="center"/>
    </xf>
    <xf numFmtId="0" fontId="10" fillId="0" borderId="51" xfId="0" applyFont="1" applyBorder="1" applyAlignment="1">
      <alignment horizontal="centerContinuous" vertical="center"/>
    </xf>
    <xf numFmtId="0" fontId="10" fillId="0" borderId="88" xfId="0" applyFont="1" applyBorder="1" applyAlignment="1">
      <alignment vertical="center"/>
    </xf>
    <xf numFmtId="0" fontId="10" fillId="0" borderId="91" xfId="0" applyFont="1" applyBorder="1" applyAlignment="1">
      <alignment vertical="center"/>
    </xf>
    <xf numFmtId="0" fontId="10" fillId="0" borderId="32" xfId="0" applyFont="1" applyBorder="1" applyAlignment="1">
      <alignment vertical="center"/>
    </xf>
    <xf numFmtId="0" fontId="10" fillId="0" borderId="33" xfId="0" applyFont="1" applyBorder="1" applyAlignment="1">
      <alignment vertical="center"/>
    </xf>
    <xf numFmtId="0" fontId="10" fillId="0" borderId="34" xfId="0" applyFont="1" applyBorder="1" applyAlignment="1">
      <alignment vertical="center"/>
    </xf>
    <xf numFmtId="0" fontId="10" fillId="0" borderId="0" xfId="0" applyFont="1" applyAlignment="1">
      <alignment horizontal="left" vertical="center"/>
    </xf>
    <xf numFmtId="0" fontId="10" fillId="0" borderId="37" xfId="0" applyFont="1" applyBorder="1" applyAlignment="1">
      <alignment vertical="center"/>
    </xf>
    <xf numFmtId="0" fontId="10" fillId="0" borderId="38" xfId="0" applyFont="1" applyBorder="1" applyAlignment="1">
      <alignment vertical="center"/>
    </xf>
    <xf numFmtId="0" fontId="10" fillId="0" borderId="39" xfId="0" applyFont="1" applyBorder="1" applyAlignment="1">
      <alignment vertical="center"/>
    </xf>
    <xf numFmtId="179" fontId="10" fillId="0" borderId="41" xfId="1" applyNumberFormat="1" applyFont="1" applyFill="1" applyBorder="1" applyAlignment="1" applyProtection="1">
      <alignment vertical="center"/>
    </xf>
    <xf numFmtId="179" fontId="10" fillId="0" borderId="42" xfId="1" applyNumberFormat="1" applyFont="1" applyFill="1" applyBorder="1" applyAlignment="1" applyProtection="1">
      <alignment vertical="center" shrinkToFit="1"/>
    </xf>
    <xf numFmtId="0" fontId="10" fillId="0" borderId="95" xfId="0" quotePrefix="1" applyFont="1" applyBorder="1" applyAlignment="1">
      <alignment vertical="center"/>
    </xf>
    <xf numFmtId="0" fontId="10" fillId="0" borderId="96" xfId="0" applyFont="1" applyBorder="1" applyAlignment="1">
      <alignment vertical="center"/>
    </xf>
    <xf numFmtId="0" fontId="10" fillId="0" borderId="96" xfId="0" applyFont="1" applyBorder="1" applyAlignment="1">
      <alignment horizontal="left" vertical="center"/>
    </xf>
    <xf numFmtId="0" fontId="10" fillId="0" borderId="97" xfId="0" applyFont="1" applyBorder="1" applyAlignment="1">
      <alignment horizontal="left" vertical="center"/>
    </xf>
    <xf numFmtId="0" fontId="10" fillId="0" borderId="52" xfId="0" quotePrefix="1" applyFont="1" applyBorder="1" applyAlignment="1">
      <alignment vertical="center"/>
    </xf>
    <xf numFmtId="0" fontId="10" fillId="0" borderId="61" xfId="0" applyFont="1" applyBorder="1" applyAlignment="1">
      <alignment vertical="center" shrinkToFit="1"/>
    </xf>
    <xf numFmtId="0" fontId="10" fillId="0" borderId="74" xfId="0" applyFont="1" applyBorder="1" applyAlignment="1">
      <alignment vertical="center"/>
    </xf>
    <xf numFmtId="0" fontId="2" fillId="0" borderId="0" xfId="0" quotePrefix="1" applyFont="1" applyAlignment="1">
      <alignment horizontal="center" vertical="center"/>
    </xf>
    <xf numFmtId="0" fontId="10" fillId="0" borderId="0" xfId="0" applyFont="1" applyAlignment="1">
      <alignment vertical="center" shrinkToFit="1"/>
    </xf>
    <xf numFmtId="0" fontId="37" fillId="0" borderId="0" xfId="0" applyFont="1" applyAlignment="1">
      <alignment vertical="center"/>
    </xf>
    <xf numFmtId="180" fontId="37" fillId="0" borderId="0" xfId="0" applyNumberFormat="1" applyFont="1" applyAlignment="1">
      <alignment vertical="center"/>
    </xf>
    <xf numFmtId="20" fontId="2" fillId="0" borderId="120" xfId="0" applyNumberFormat="1" applyFont="1" applyBorder="1" applyAlignment="1">
      <alignment vertical="center"/>
    </xf>
    <xf numFmtId="20" fontId="2" fillId="0" borderId="121" xfId="0" applyNumberFormat="1" applyFont="1" applyBorder="1" applyAlignment="1">
      <alignment vertical="center"/>
    </xf>
    <xf numFmtId="0" fontId="2" fillId="0" borderId="0" xfId="0" applyFont="1" applyAlignment="1">
      <alignment horizontal="center" vertical="center"/>
    </xf>
    <xf numFmtId="0" fontId="8" fillId="0" borderId="0" xfId="1" applyNumberFormat="1" applyFont="1" applyFill="1" applyBorder="1" applyAlignment="1" applyProtection="1">
      <alignment vertical="center" shrinkToFit="1"/>
    </xf>
    <xf numFmtId="0" fontId="8" fillId="0" borderId="0" xfId="1" applyNumberFormat="1" applyFont="1" applyFill="1" applyBorder="1" applyAlignment="1" applyProtection="1">
      <alignment horizontal="center" vertical="center" shrinkToFit="1"/>
    </xf>
    <xf numFmtId="20" fontId="2" fillId="0" borderId="124" xfId="0" applyNumberFormat="1" applyFont="1" applyBorder="1" applyAlignment="1">
      <alignment vertical="center"/>
    </xf>
    <xf numFmtId="0" fontId="17" fillId="0" borderId="0" xfId="0" applyFont="1" applyAlignment="1">
      <alignment vertical="center"/>
    </xf>
    <xf numFmtId="0" fontId="13" fillId="0" borderId="35" xfId="0" applyFont="1" applyBorder="1" applyAlignment="1">
      <alignment horizontal="center" vertical="center"/>
    </xf>
    <xf numFmtId="0" fontId="13" fillId="0" borderId="0" xfId="0" applyFont="1" applyAlignment="1">
      <alignment horizontal="center" vertical="center"/>
    </xf>
    <xf numFmtId="0" fontId="13" fillId="0" borderId="36" xfId="0" applyFont="1" applyBorder="1" applyAlignment="1">
      <alignment horizontal="center" vertical="center"/>
    </xf>
    <xf numFmtId="0" fontId="10" fillId="25" borderId="42" xfId="0" applyFont="1" applyFill="1" applyBorder="1" applyAlignment="1">
      <alignment vertical="center"/>
    </xf>
    <xf numFmtId="0" fontId="10" fillId="25" borderId="43" xfId="0" applyFont="1" applyFill="1" applyBorder="1" applyAlignment="1">
      <alignment vertical="center"/>
    </xf>
    <xf numFmtId="0" fontId="10" fillId="25" borderId="42" xfId="0" applyFont="1" applyFill="1" applyBorder="1" applyAlignment="1">
      <alignment horizontal="center" vertical="center"/>
    </xf>
    <xf numFmtId="0" fontId="10" fillId="25" borderId="43" xfId="0" applyFont="1" applyFill="1" applyBorder="1" applyAlignment="1">
      <alignment horizontal="center" vertical="center"/>
    </xf>
    <xf numFmtId="0" fontId="10" fillId="25" borderId="6" xfId="0" applyFont="1" applyFill="1" applyBorder="1" applyAlignment="1">
      <alignment vertical="top" wrapText="1"/>
    </xf>
    <xf numFmtId="0" fontId="10" fillId="25" borderId="7" xfId="0" applyFont="1" applyFill="1" applyBorder="1" applyAlignment="1">
      <alignment vertical="top" wrapText="1"/>
    </xf>
    <xf numFmtId="0" fontId="10" fillId="25" borderId="8" xfId="0" applyFont="1" applyFill="1" applyBorder="1" applyAlignment="1">
      <alignment vertical="top" wrapText="1"/>
    </xf>
    <xf numFmtId="0" fontId="10" fillId="25" borderId="41" xfId="0" applyFont="1" applyFill="1" applyBorder="1" applyAlignment="1">
      <alignment vertical="center"/>
    </xf>
    <xf numFmtId="0" fontId="10" fillId="25" borderId="92" xfId="0" applyFont="1" applyFill="1" applyBorder="1" applyAlignment="1">
      <alignment vertical="center"/>
    </xf>
    <xf numFmtId="0" fontId="10" fillId="25" borderId="93" xfId="0" applyFont="1" applyFill="1" applyBorder="1" applyAlignment="1">
      <alignment vertical="center"/>
    </xf>
    <xf numFmtId="0" fontId="10" fillId="25" borderId="94" xfId="0" applyFont="1" applyFill="1" applyBorder="1" applyAlignment="1">
      <alignment vertical="center"/>
    </xf>
    <xf numFmtId="0" fontId="10" fillId="25" borderId="86" xfId="0" applyFont="1" applyFill="1" applyBorder="1" applyAlignment="1">
      <alignment vertical="center"/>
    </xf>
    <xf numFmtId="0" fontId="10" fillId="25" borderId="87" xfId="0" applyFont="1" applyFill="1" applyBorder="1" applyAlignment="1">
      <alignment vertical="center"/>
    </xf>
    <xf numFmtId="0" fontId="10" fillId="25" borderId="4" xfId="0" applyFont="1" applyFill="1" applyBorder="1" applyAlignment="1">
      <alignment vertical="center"/>
    </xf>
    <xf numFmtId="0" fontId="10" fillId="25" borderId="0" xfId="0" applyFont="1" applyFill="1" applyAlignment="1">
      <alignment vertical="center"/>
    </xf>
    <xf numFmtId="0" fontId="10" fillId="25" borderId="5" xfId="0" applyFont="1" applyFill="1" applyBorder="1" applyAlignment="1">
      <alignment vertical="center"/>
    </xf>
    <xf numFmtId="0" fontId="10" fillId="25" borderId="6" xfId="0" applyFont="1" applyFill="1" applyBorder="1" applyAlignment="1">
      <alignment vertical="center"/>
    </xf>
    <xf numFmtId="0" fontId="10" fillId="25" borderId="7" xfId="0" applyFont="1" applyFill="1" applyBorder="1" applyAlignment="1">
      <alignment vertical="center"/>
    </xf>
    <xf numFmtId="0" fontId="10" fillId="25" borderId="8" xfId="0" applyFont="1" applyFill="1" applyBorder="1" applyAlignment="1">
      <alignment vertical="center"/>
    </xf>
    <xf numFmtId="0" fontId="2" fillId="25" borderId="42" xfId="0" applyFont="1" applyFill="1" applyBorder="1" applyAlignment="1">
      <alignment vertical="center"/>
    </xf>
    <xf numFmtId="0" fontId="2" fillId="0" borderId="0" xfId="0" quotePrefix="1" applyFont="1" applyAlignment="1">
      <alignment vertical="center"/>
    </xf>
    <xf numFmtId="0" fontId="39" fillId="0" borderId="0" xfId="0" applyFont="1" applyAlignment="1">
      <alignment vertical="center"/>
    </xf>
    <xf numFmtId="0" fontId="2" fillId="0" borderId="127" xfId="0" applyFont="1" applyBorder="1" applyAlignment="1">
      <alignment vertical="center"/>
    </xf>
    <xf numFmtId="0" fontId="2" fillId="0" borderId="128" xfId="0" applyFont="1" applyBorder="1" applyAlignment="1">
      <alignment vertical="center"/>
    </xf>
    <xf numFmtId="0" fontId="2" fillId="0" borderId="128" xfId="0" quotePrefix="1" applyFont="1" applyBorder="1" applyAlignment="1">
      <alignment horizontal="center" vertical="center"/>
    </xf>
    <xf numFmtId="0" fontId="2" fillId="0" borderId="130" xfId="0" applyFont="1" applyBorder="1" applyAlignment="1">
      <alignment vertical="center"/>
    </xf>
    <xf numFmtId="0" fontId="2" fillId="0" borderId="131" xfId="0" applyFont="1" applyBorder="1" applyAlignment="1">
      <alignment vertical="center"/>
    </xf>
    <xf numFmtId="0" fontId="2" fillId="0" borderId="132" xfId="0" applyFont="1" applyBorder="1" applyAlignment="1">
      <alignment vertical="center"/>
    </xf>
    <xf numFmtId="0" fontId="2" fillId="0" borderId="132" xfId="0" quotePrefix="1" applyFont="1" applyBorder="1" applyAlignment="1">
      <alignment horizontal="center" vertical="center"/>
    </xf>
    <xf numFmtId="0" fontId="2" fillId="0" borderId="133" xfId="0" applyFont="1" applyBorder="1" applyAlignment="1">
      <alignment vertical="center"/>
    </xf>
    <xf numFmtId="0" fontId="10" fillId="0" borderId="128" xfId="0" applyFont="1" applyBorder="1" applyAlignment="1">
      <alignment vertical="center" shrinkToFit="1"/>
    </xf>
    <xf numFmtId="0" fontId="10" fillId="0" borderId="129" xfId="0" applyFont="1" applyBorder="1" applyAlignment="1">
      <alignment vertical="center" shrinkToFit="1"/>
    </xf>
    <xf numFmtId="0" fontId="10" fillId="0" borderId="132" xfId="0" applyFont="1" applyBorder="1" applyAlignment="1">
      <alignment vertical="center" shrinkToFit="1"/>
    </xf>
    <xf numFmtId="0" fontId="10" fillId="0" borderId="133" xfId="0" applyFont="1" applyBorder="1" applyAlignment="1">
      <alignment vertical="center" shrinkToFit="1"/>
    </xf>
    <xf numFmtId="0" fontId="2" fillId="0" borderId="134" xfId="0" applyFont="1" applyBorder="1" applyAlignment="1">
      <alignment vertical="center"/>
    </xf>
    <xf numFmtId="0" fontId="2" fillId="0" borderId="49" xfId="0" applyFont="1" applyBorder="1" applyAlignment="1">
      <alignment vertical="center"/>
    </xf>
    <xf numFmtId="0" fontId="2" fillId="0" borderId="49" xfId="0" quotePrefix="1" applyFont="1" applyBorder="1" applyAlignment="1">
      <alignment horizontal="center" vertical="center"/>
    </xf>
    <xf numFmtId="0" fontId="2" fillId="0" borderId="49" xfId="0" quotePrefix="1" applyFont="1" applyBorder="1" applyAlignment="1">
      <alignment vertical="center"/>
    </xf>
    <xf numFmtId="0" fontId="10" fillId="0" borderId="49" xfId="0" applyFont="1" applyBorder="1" applyAlignment="1">
      <alignment vertical="center" shrinkToFit="1"/>
    </xf>
    <xf numFmtId="0" fontId="10" fillId="0" borderId="136" xfId="0" applyFont="1" applyBorder="1" applyAlignment="1">
      <alignment vertical="center" shrinkToFit="1"/>
    </xf>
    <xf numFmtId="0" fontId="2" fillId="0" borderId="137" xfId="0" applyFont="1" applyBorder="1" applyAlignment="1">
      <alignment vertical="center"/>
    </xf>
    <xf numFmtId="0" fontId="2" fillId="0" borderId="53" xfId="0" applyFont="1" applyBorder="1" applyAlignment="1">
      <alignment vertical="center"/>
    </xf>
    <xf numFmtId="0" fontId="2" fillId="0" borderId="53" xfId="0" quotePrefix="1" applyFont="1" applyBorder="1" applyAlignment="1">
      <alignment horizontal="center" vertical="center"/>
    </xf>
    <xf numFmtId="0" fontId="2" fillId="0" borderId="53" xfId="0" quotePrefix="1" applyFont="1" applyBorder="1" applyAlignment="1">
      <alignment vertical="center"/>
    </xf>
    <xf numFmtId="0" fontId="10" fillId="0" borderId="53" xfId="0" applyFont="1" applyBorder="1" applyAlignment="1">
      <alignment vertical="center" shrinkToFit="1"/>
    </xf>
    <xf numFmtId="0" fontId="10" fillId="0" borderId="138" xfId="0" applyFont="1" applyBorder="1" applyAlignment="1">
      <alignment vertical="center" shrinkToFit="1"/>
    </xf>
    <xf numFmtId="0" fontId="2" fillId="0" borderId="49" xfId="0" quotePrefix="1" applyFont="1" applyBorder="1" applyAlignment="1">
      <alignment horizontal="left" vertical="center"/>
    </xf>
    <xf numFmtId="0" fontId="2" fillId="0" borderId="136" xfId="0" quotePrefix="1" applyFont="1" applyBorder="1" applyAlignment="1">
      <alignment vertical="center"/>
    </xf>
    <xf numFmtId="0" fontId="2" fillId="0" borderId="146" xfId="0" applyFont="1" applyBorder="1" applyAlignment="1">
      <alignment vertical="center"/>
    </xf>
    <xf numFmtId="0" fontId="2" fillId="0" borderId="129" xfId="0" applyFont="1" applyBorder="1" applyAlignment="1">
      <alignment vertical="center"/>
    </xf>
    <xf numFmtId="0" fontId="2" fillId="0" borderId="135" xfId="0" applyFont="1" applyBorder="1" applyAlignment="1">
      <alignment vertical="center"/>
    </xf>
    <xf numFmtId="182" fontId="2" fillId="0" borderId="49" xfId="0" applyNumberFormat="1" applyFont="1" applyBorder="1" applyAlignment="1">
      <alignment vertical="center"/>
    </xf>
    <xf numFmtId="0" fontId="10" fillId="0" borderId="146" xfId="0" applyFont="1" applyBorder="1" applyAlignment="1">
      <alignment vertical="center" shrinkToFit="1"/>
    </xf>
    <xf numFmtId="0" fontId="45" fillId="0" borderId="0" xfId="2" applyFont="1">
      <alignment vertical="center"/>
    </xf>
    <xf numFmtId="0" fontId="42" fillId="0" borderId="0" xfId="2" applyFont="1" applyAlignment="1">
      <alignment horizontal="right" vertical="center"/>
    </xf>
    <xf numFmtId="0" fontId="42" fillId="0" borderId="0" xfId="2" applyFont="1">
      <alignment vertical="center"/>
    </xf>
    <xf numFmtId="0" fontId="45" fillId="0" borderId="32" xfId="2" applyFont="1" applyBorder="1">
      <alignment vertical="center"/>
    </xf>
    <xf numFmtId="0" fontId="45" fillId="0" borderId="33" xfId="2" applyFont="1" applyBorder="1">
      <alignment vertical="center"/>
    </xf>
    <xf numFmtId="0" fontId="45" fillId="0" borderId="34" xfId="2" applyFont="1" applyBorder="1">
      <alignment vertical="center"/>
    </xf>
    <xf numFmtId="0" fontId="45" fillId="0" borderId="35" xfId="2" applyFont="1" applyBorder="1">
      <alignment vertical="center"/>
    </xf>
    <xf numFmtId="0" fontId="45" fillId="0" borderId="36" xfId="2" applyFont="1" applyBorder="1">
      <alignment vertical="center"/>
    </xf>
    <xf numFmtId="49" fontId="10" fillId="0" borderId="35" xfId="2" applyNumberFormat="1" applyFont="1" applyBorder="1">
      <alignment vertical="center"/>
    </xf>
    <xf numFmtId="49" fontId="47" fillId="0" borderId="0" xfId="2" applyNumberFormat="1" applyFont="1">
      <alignment vertical="center"/>
    </xf>
    <xf numFmtId="0" fontId="48" fillId="0" borderId="35" xfId="2" applyFont="1" applyBorder="1">
      <alignment vertical="center"/>
    </xf>
    <xf numFmtId="0" fontId="49" fillId="0" borderId="0" xfId="2" applyFont="1" applyAlignment="1">
      <alignment horizontal="left" vertical="center"/>
    </xf>
    <xf numFmtId="0" fontId="50" fillId="0" borderId="0" xfId="2" applyFont="1">
      <alignment vertical="center"/>
    </xf>
    <xf numFmtId="0" fontId="48" fillId="0" borderId="0" xfId="2" applyFont="1">
      <alignment vertical="center"/>
    </xf>
    <xf numFmtId="0" fontId="52" fillId="0" borderId="0" xfId="2" applyFont="1">
      <alignment vertical="center"/>
    </xf>
    <xf numFmtId="0" fontId="51" fillId="0" borderId="0" xfId="2" applyFont="1">
      <alignment vertical="center"/>
    </xf>
    <xf numFmtId="0" fontId="45" fillId="0" borderId="37" xfId="2" applyFont="1" applyBorder="1">
      <alignment vertical="center"/>
    </xf>
    <xf numFmtId="0" fontId="45" fillId="0" borderId="38" xfId="2" applyFont="1" applyBorder="1">
      <alignment vertical="center"/>
    </xf>
    <xf numFmtId="0" fontId="45" fillId="0" borderId="39" xfId="2" applyFont="1" applyBorder="1">
      <alignment vertical="center"/>
    </xf>
    <xf numFmtId="0" fontId="14" fillId="0" borderId="0" xfId="2">
      <alignment vertical="center"/>
    </xf>
    <xf numFmtId="0" fontId="42" fillId="0" borderId="34" xfId="2" applyFont="1" applyBorder="1" applyAlignment="1">
      <alignment horizontal="right" vertical="center"/>
    </xf>
    <xf numFmtId="0" fontId="55" fillId="0" borderId="35" xfId="2" applyFont="1" applyBorder="1" applyAlignment="1">
      <alignment horizontal="center" vertical="center"/>
    </xf>
    <xf numFmtId="0" fontId="45" fillId="0" borderId="0" xfId="2" applyFont="1" applyAlignment="1">
      <alignment horizontal="center" vertical="center"/>
    </xf>
    <xf numFmtId="0" fontId="48" fillId="0" borderId="35" xfId="2" applyFont="1" applyBorder="1" applyAlignment="1">
      <alignment horizontal="left" vertical="center"/>
    </xf>
    <xf numFmtId="0" fontId="42" fillId="0" borderId="35" xfId="2" applyFont="1" applyBorder="1">
      <alignment vertical="center"/>
    </xf>
    <xf numFmtId="0" fontId="14" fillId="0" borderId="35" xfId="2" applyBorder="1">
      <alignment vertical="center"/>
    </xf>
    <xf numFmtId="0" fontId="42" fillId="0" borderId="0" xfId="2" applyFont="1" applyAlignment="1">
      <alignment horizontal="center" vertical="center"/>
    </xf>
    <xf numFmtId="0" fontId="42" fillId="0" borderId="0" xfId="2" applyFont="1" applyAlignment="1">
      <alignment horizontal="left" vertical="center"/>
    </xf>
    <xf numFmtId="0" fontId="42" fillId="0" borderId="0" xfId="2" applyFont="1" applyAlignment="1">
      <alignment vertical="center" wrapText="1"/>
    </xf>
    <xf numFmtId="0" fontId="42" fillId="0" borderId="0" xfId="2" applyFont="1" applyAlignment="1">
      <alignment horizontal="center" vertical="center" wrapText="1"/>
    </xf>
    <xf numFmtId="0" fontId="56" fillId="0" borderId="0" xfId="2" applyFont="1">
      <alignment vertical="center"/>
    </xf>
    <xf numFmtId="0" fontId="14" fillId="0" borderId="36" xfId="2" applyBorder="1">
      <alignment vertical="center"/>
    </xf>
    <xf numFmtId="0" fontId="14" fillId="0" borderId="37" xfId="2" applyBorder="1">
      <alignment vertical="center"/>
    </xf>
    <xf numFmtId="0" fontId="14" fillId="0" borderId="38" xfId="2" applyBorder="1">
      <alignment vertical="center"/>
    </xf>
    <xf numFmtId="0" fontId="14" fillId="0" borderId="39" xfId="2" applyBorder="1">
      <alignment vertical="center"/>
    </xf>
    <xf numFmtId="0" fontId="57" fillId="0" borderId="0" xfId="56" applyFont="1" applyAlignment="1">
      <alignment horizontal="centerContinuous"/>
    </xf>
    <xf numFmtId="0" fontId="14" fillId="0" borderId="0" xfId="56" applyAlignment="1">
      <alignment horizontal="centerContinuous"/>
    </xf>
    <xf numFmtId="0" fontId="58" fillId="0" borderId="0" xfId="56" applyFont="1" applyAlignment="1">
      <alignment horizontal="centerContinuous"/>
    </xf>
    <xf numFmtId="0" fontId="14" fillId="0" borderId="36" xfId="56" applyBorder="1" applyAlignment="1">
      <alignment horizontal="centerContinuous"/>
    </xf>
    <xf numFmtId="0" fontId="14" fillId="0" borderId="0" xfId="56"/>
    <xf numFmtId="0" fontId="14" fillId="0" borderId="36" xfId="56" applyBorder="1"/>
    <xf numFmtId="0" fontId="59" fillId="0" borderId="0" xfId="56" applyFont="1" applyAlignment="1">
      <alignment horizontal="centerContinuous"/>
    </xf>
    <xf numFmtId="0" fontId="60" fillId="0" borderId="0" xfId="56" applyFont="1"/>
    <xf numFmtId="0" fontId="59" fillId="0" borderId="0" xfId="56" applyFont="1"/>
    <xf numFmtId="0" fontId="59" fillId="0" borderId="0" xfId="56" applyFont="1" applyAlignment="1">
      <alignment horizontal="right"/>
    </xf>
    <xf numFmtId="0" fontId="16" fillId="0" borderId="0" xfId="56" applyFont="1" applyAlignment="1">
      <alignment vertical="center"/>
    </xf>
    <xf numFmtId="0" fontId="58" fillId="0" borderId="35" xfId="2" applyFont="1" applyBorder="1">
      <alignment vertical="center"/>
    </xf>
    <xf numFmtId="0" fontId="58" fillId="0" borderId="0" xfId="56" applyFont="1"/>
    <xf numFmtId="0" fontId="58" fillId="0" borderId="0" xfId="56" applyFont="1" applyAlignment="1">
      <alignment horizontal="center" vertical="center"/>
    </xf>
    <xf numFmtId="0" fontId="58" fillId="0" borderId="0" xfId="56" applyFont="1" applyAlignment="1">
      <alignment vertical="center"/>
    </xf>
    <xf numFmtId="0" fontId="58" fillId="0" borderId="0" xfId="56" applyFont="1" applyAlignment="1">
      <alignment horizontal="center"/>
    </xf>
    <xf numFmtId="0" fontId="62" fillId="0" borderId="0" xfId="56" applyFont="1" applyAlignment="1">
      <alignment horizontal="center" vertical="center"/>
    </xf>
    <xf numFmtId="0" fontId="58" fillId="0" borderId="147" xfId="56" applyFont="1" applyBorder="1" applyAlignment="1">
      <alignment horizontal="center" vertical="center"/>
    </xf>
    <xf numFmtId="0" fontId="58" fillId="0" borderId="44" xfId="56" applyFont="1" applyBorder="1" applyAlignment="1">
      <alignment horizontal="center" vertical="center"/>
    </xf>
    <xf numFmtId="0" fontId="58" fillId="0" borderId="40" xfId="56" applyFont="1" applyBorder="1" applyAlignment="1">
      <alignment horizontal="center" vertical="center"/>
    </xf>
    <xf numFmtId="0" fontId="58" fillId="0" borderId="41" xfId="56" applyFont="1" applyBorder="1" applyAlignment="1">
      <alignment horizontal="center" vertical="center"/>
    </xf>
    <xf numFmtId="0" fontId="58" fillId="0" borderId="40" xfId="56" applyFont="1" applyBorder="1"/>
    <xf numFmtId="0" fontId="63" fillId="0" borderId="0" xfId="56" applyFont="1"/>
    <xf numFmtId="0" fontId="14" fillId="0" borderId="38" xfId="56" applyBorder="1"/>
    <xf numFmtId="0" fontId="14" fillId="0" borderId="39" xfId="56" applyBorder="1"/>
    <xf numFmtId="0" fontId="45" fillId="0" borderId="0" xfId="2" applyFont="1" applyAlignment="1">
      <alignment horizontal="right" vertical="center"/>
    </xf>
    <xf numFmtId="0" fontId="42" fillId="0" borderId="36" xfId="2" applyFont="1" applyBorder="1">
      <alignment vertical="center"/>
    </xf>
    <xf numFmtId="0" fontId="42" fillId="0" borderId="35" xfId="2" applyFont="1" applyBorder="1" applyAlignment="1">
      <alignment horizontal="left" vertical="center"/>
    </xf>
    <xf numFmtId="0" fontId="65" fillId="0" borderId="1" xfId="2" applyFont="1" applyBorder="1" applyAlignment="1">
      <alignment horizontal="left" vertical="center"/>
    </xf>
    <xf numFmtId="0" fontId="65" fillId="0" borderId="2" xfId="2" applyFont="1" applyBorder="1" applyAlignment="1">
      <alignment horizontal="left" vertical="center"/>
    </xf>
    <xf numFmtId="0" fontId="65" fillId="0" borderId="4" xfId="2" applyFont="1" applyBorder="1" applyAlignment="1">
      <alignment horizontal="left" vertical="center" wrapText="1"/>
    </xf>
    <xf numFmtId="0" fontId="65" fillId="0" borderId="41" xfId="2" applyFont="1" applyBorder="1" applyAlignment="1">
      <alignment horizontal="left" vertical="center" wrapText="1"/>
    </xf>
    <xf numFmtId="0" fontId="65" fillId="0" borderId="42" xfId="2" applyFont="1" applyBorder="1" applyAlignment="1">
      <alignment horizontal="left" vertical="center" wrapText="1"/>
    </xf>
    <xf numFmtId="0" fontId="65" fillId="0" borderId="43" xfId="2" applyFont="1" applyBorder="1" applyAlignment="1">
      <alignment horizontal="center" vertical="center" wrapText="1"/>
    </xf>
    <xf numFmtId="0" fontId="65" fillId="0" borderId="44" xfId="2" applyFont="1" applyBorder="1" applyAlignment="1">
      <alignment horizontal="left" vertical="center" wrapText="1"/>
    </xf>
    <xf numFmtId="0" fontId="65" fillId="0" borderId="43" xfId="2" applyFont="1" applyBorder="1" applyAlignment="1">
      <alignment vertical="center" wrapText="1"/>
    </xf>
    <xf numFmtId="0" fontId="42" fillId="0" borderId="0" xfId="2" applyFont="1" applyAlignment="1">
      <alignment horizontal="left" vertical="center" wrapText="1"/>
    </xf>
    <xf numFmtId="0" fontId="42" fillId="0" borderId="0" xfId="2" applyFont="1" applyAlignment="1">
      <alignment horizontal="right" vertical="center" wrapText="1"/>
    </xf>
    <xf numFmtId="49" fontId="42" fillId="0" borderId="0" xfId="57" applyNumberFormat="1" applyFont="1">
      <alignment vertical="center"/>
    </xf>
    <xf numFmtId="49" fontId="42" fillId="0" borderId="0" xfId="57" applyNumberFormat="1" applyFont="1" applyAlignment="1">
      <alignment horizontal="right" vertical="center"/>
    </xf>
    <xf numFmtId="49" fontId="56" fillId="0" borderId="0" xfId="57" applyNumberFormat="1" applyFont="1">
      <alignment vertical="center"/>
    </xf>
    <xf numFmtId="49" fontId="42" fillId="0" borderId="32" xfId="57" applyNumberFormat="1" applyFont="1" applyBorder="1">
      <alignment vertical="center"/>
    </xf>
    <xf numFmtId="49" fontId="42" fillId="0" borderId="33" xfId="57" applyNumberFormat="1" applyFont="1" applyBorder="1">
      <alignment vertical="center"/>
    </xf>
    <xf numFmtId="49" fontId="10" fillId="0" borderId="33" xfId="57" applyNumberFormat="1" applyFont="1" applyBorder="1" applyAlignment="1">
      <alignment horizontal="right" vertical="center"/>
    </xf>
    <xf numFmtId="49" fontId="42" fillId="0" borderId="34" xfId="57" applyNumberFormat="1" applyFont="1" applyBorder="1" applyAlignment="1">
      <alignment horizontal="right" vertical="center"/>
    </xf>
    <xf numFmtId="49" fontId="67" fillId="0" borderId="35" xfId="57" applyNumberFormat="1" applyFont="1" applyBorder="1" applyAlignment="1">
      <alignment horizontal="center" vertical="center"/>
    </xf>
    <xf numFmtId="49" fontId="67" fillId="0" borderId="0" xfId="57" applyNumberFormat="1" applyFont="1" applyAlignment="1">
      <alignment horizontal="center" vertical="center"/>
    </xf>
    <xf numFmtId="49" fontId="67" fillId="0" borderId="36" xfId="57" applyNumberFormat="1" applyFont="1" applyBorder="1" applyAlignment="1">
      <alignment horizontal="center" vertical="center"/>
    </xf>
    <xf numFmtId="49" fontId="42" fillId="0" borderId="35" xfId="57" applyNumberFormat="1" applyFont="1" applyBorder="1">
      <alignment vertical="center"/>
    </xf>
    <xf numFmtId="49" fontId="8" fillId="0" borderId="0" xfId="57" applyNumberFormat="1" applyFont="1">
      <alignment vertical="center"/>
    </xf>
    <xf numFmtId="0" fontId="10" fillId="0" borderId="0" xfId="57" applyFont="1">
      <alignment vertical="center"/>
    </xf>
    <xf numFmtId="49" fontId="42" fillId="0" borderId="7" xfId="57" applyNumberFormat="1" applyFont="1" applyBorder="1">
      <alignment vertical="center"/>
    </xf>
    <xf numFmtId="49" fontId="42" fillId="0" borderId="36" xfId="57" applyNumberFormat="1" applyFont="1" applyBorder="1">
      <alignment vertical="center"/>
    </xf>
    <xf numFmtId="0" fontId="10" fillId="0" borderId="0" xfId="57" applyFont="1" applyAlignment="1">
      <alignment horizontal="center" vertical="center"/>
    </xf>
    <xf numFmtId="49" fontId="8" fillId="0" borderId="35" xfId="57" applyNumberFormat="1" applyFont="1" applyBorder="1">
      <alignment vertical="center"/>
    </xf>
    <xf numFmtId="49" fontId="42" fillId="0" borderId="0" xfId="57" applyNumberFormat="1" applyFont="1" applyAlignment="1">
      <alignment horizontal="left" vertical="center"/>
    </xf>
    <xf numFmtId="49" fontId="42" fillId="0" borderId="0" xfId="57" applyNumberFormat="1" applyFont="1" applyAlignment="1">
      <alignment horizontal="left" vertical="center" wrapText="1"/>
    </xf>
    <xf numFmtId="49" fontId="42" fillId="0" borderId="0" xfId="57" applyNumberFormat="1" applyFont="1" applyAlignment="1">
      <alignment horizontal="center" vertical="center" wrapText="1"/>
    </xf>
    <xf numFmtId="49" fontId="56" fillId="0" borderId="35" xfId="57" applyNumberFormat="1" applyFont="1" applyBorder="1">
      <alignment vertical="center"/>
    </xf>
    <xf numFmtId="49" fontId="10" fillId="0" borderId="0" xfId="57" applyNumberFormat="1" applyFont="1">
      <alignment vertical="center"/>
    </xf>
    <xf numFmtId="49" fontId="56" fillId="0" borderId="7" xfId="57" applyNumberFormat="1" applyFont="1" applyBorder="1">
      <alignment vertical="center"/>
    </xf>
    <xf numFmtId="49" fontId="18" fillId="0" borderId="41" xfId="58" applyNumberFormat="1" applyFont="1" applyBorder="1" applyAlignment="1" applyProtection="1">
      <alignment horizontal="center" vertical="center" shrinkToFit="1"/>
      <protection locked="0"/>
    </xf>
    <xf numFmtId="49" fontId="69" fillId="0" borderId="42" xfId="58" applyNumberFormat="1" applyFont="1" applyBorder="1" applyAlignment="1">
      <alignment horizontal="center"/>
    </xf>
    <xf numFmtId="49" fontId="71" fillId="0" borderId="42" xfId="58" applyNumberFormat="1" applyFont="1" applyBorder="1" applyAlignment="1" applyProtection="1">
      <alignment horizontal="center" vertical="center" shrinkToFit="1"/>
      <protection locked="0"/>
    </xf>
    <xf numFmtId="49" fontId="18" fillId="0" borderId="42" xfId="58" applyNumberFormat="1" applyFont="1" applyBorder="1" applyAlignment="1" applyProtection="1">
      <alignment horizontal="center" vertical="center" shrinkToFit="1"/>
      <protection locked="0"/>
    </xf>
    <xf numFmtId="49" fontId="56" fillId="0" borderId="36" xfId="57" applyNumberFormat="1" applyFont="1" applyBorder="1">
      <alignment vertical="center"/>
    </xf>
    <xf numFmtId="49" fontId="10" fillId="0" borderId="1" xfId="57" applyNumberFormat="1" applyFont="1" applyBorder="1" applyAlignment="1">
      <alignment horizontal="center" vertical="center" wrapText="1"/>
    </xf>
    <xf numFmtId="49" fontId="10" fillId="0" borderId="147" xfId="57" applyNumberFormat="1" applyFont="1" applyBorder="1" applyAlignment="1">
      <alignment horizontal="center" vertical="center" wrapText="1"/>
    </xf>
    <xf numFmtId="49" fontId="42" fillId="0" borderId="0" xfId="57" applyNumberFormat="1" applyFont="1" applyAlignment="1">
      <alignment horizontal="right" vertical="center" wrapText="1"/>
    </xf>
    <xf numFmtId="49" fontId="42" fillId="0" borderId="0" xfId="57" applyNumberFormat="1" applyFont="1" applyAlignment="1">
      <alignment horizontal="center" vertical="center"/>
    </xf>
    <xf numFmtId="49" fontId="42" fillId="0" borderId="0" xfId="59" applyNumberFormat="1" applyFont="1">
      <alignment vertical="center"/>
    </xf>
    <xf numFmtId="0" fontId="56" fillId="0" borderId="0" xfId="57" applyFont="1" applyAlignment="1">
      <alignment vertical="top"/>
    </xf>
    <xf numFmtId="0" fontId="56" fillId="0" borderId="0" xfId="57" applyFont="1" applyAlignment="1">
      <alignment horizontal="left" vertical="top"/>
    </xf>
    <xf numFmtId="49" fontId="56" fillId="0" borderId="37" xfId="57" applyNumberFormat="1" applyFont="1" applyBorder="1">
      <alignment vertical="center"/>
    </xf>
    <xf numFmtId="49" fontId="56" fillId="0" borderId="38" xfId="57" applyNumberFormat="1" applyFont="1" applyBorder="1">
      <alignment vertical="center"/>
    </xf>
    <xf numFmtId="49" fontId="42" fillId="0" borderId="38" xfId="57" applyNumberFormat="1" applyFont="1" applyBorder="1" applyAlignment="1">
      <alignment horizontal="center" vertical="center"/>
    </xf>
    <xf numFmtId="49" fontId="42" fillId="0" borderId="38" xfId="57" applyNumberFormat="1" applyFont="1" applyBorder="1">
      <alignment vertical="center"/>
    </xf>
    <xf numFmtId="49" fontId="42" fillId="0" borderId="39" xfId="57" applyNumberFormat="1" applyFont="1" applyBorder="1">
      <alignment vertical="center"/>
    </xf>
    <xf numFmtId="49" fontId="10" fillId="26" borderId="155" xfId="57" applyNumberFormat="1" applyFont="1" applyFill="1" applyBorder="1" applyAlignment="1" applyProtection="1">
      <alignment horizontal="center" vertical="center"/>
      <protection locked="0"/>
    </xf>
    <xf numFmtId="49" fontId="10" fillId="26" borderId="156" xfId="57" applyNumberFormat="1" applyFont="1" applyFill="1" applyBorder="1" applyAlignment="1" applyProtection="1">
      <alignment horizontal="center" vertical="center"/>
      <protection locked="0"/>
    </xf>
    <xf numFmtId="49" fontId="10" fillId="26" borderId="40" xfId="57" applyNumberFormat="1" applyFont="1" applyFill="1" applyBorder="1" applyAlignment="1" applyProtection="1">
      <alignment horizontal="center" vertical="center"/>
      <protection locked="0"/>
    </xf>
    <xf numFmtId="49" fontId="10" fillId="26" borderId="151" xfId="57" applyNumberFormat="1" applyFont="1" applyFill="1" applyBorder="1" applyAlignment="1" applyProtection="1">
      <alignment horizontal="center" vertical="center"/>
      <protection locked="0"/>
    </xf>
    <xf numFmtId="49" fontId="10" fillId="2" borderId="155" xfId="57" applyNumberFormat="1" applyFont="1" applyFill="1" applyBorder="1" applyAlignment="1" applyProtection="1">
      <alignment horizontal="center" vertical="center"/>
      <protection locked="0"/>
    </xf>
    <xf numFmtId="0" fontId="74" fillId="0" borderId="33" xfId="2" applyFont="1" applyBorder="1">
      <alignment vertical="center"/>
    </xf>
    <xf numFmtId="0" fontId="42" fillId="0" borderId="0" xfId="2" applyFont="1" applyAlignment="1">
      <alignment horizontal="right"/>
    </xf>
    <xf numFmtId="0" fontId="10" fillId="0" borderId="0" xfId="57" applyFont="1" applyAlignment="1">
      <alignment horizontal="left" vertical="center"/>
    </xf>
    <xf numFmtId="49" fontId="71" fillId="25" borderId="42" xfId="58" applyNumberFormat="1" applyFont="1" applyFill="1" applyBorder="1" applyAlignment="1" applyProtection="1">
      <alignment horizontal="centerContinuous" vertical="center" shrinkToFit="1"/>
      <protection locked="0"/>
    </xf>
    <xf numFmtId="49" fontId="42" fillId="2" borderId="2" xfId="57" applyNumberFormat="1" applyFont="1" applyFill="1" applyBorder="1">
      <alignment vertical="center"/>
    </xf>
    <xf numFmtId="49" fontId="42" fillId="0" borderId="2" xfId="57" applyNumberFormat="1" applyFont="1" applyBorder="1">
      <alignment vertical="center"/>
    </xf>
    <xf numFmtId="49" fontId="42" fillId="0" borderId="3" xfId="57" applyNumberFormat="1" applyFont="1" applyBorder="1">
      <alignment vertical="center"/>
    </xf>
    <xf numFmtId="0" fontId="10" fillId="27" borderId="46" xfId="0" applyFont="1" applyFill="1" applyBorder="1" applyAlignment="1">
      <alignment vertical="center"/>
    </xf>
    <xf numFmtId="0" fontId="10" fillId="27" borderId="47" xfId="0" applyFont="1" applyFill="1" applyBorder="1" applyAlignment="1">
      <alignment vertical="center"/>
    </xf>
    <xf numFmtId="0" fontId="10" fillId="27" borderId="156" xfId="57" applyFont="1" applyFill="1" applyBorder="1" applyAlignment="1" applyProtection="1">
      <alignment horizontal="center" vertical="center"/>
      <protection locked="0"/>
    </xf>
    <xf numFmtId="38" fontId="10" fillId="0" borderId="42" xfId="1" applyFont="1" applyFill="1" applyBorder="1" applyAlignment="1" applyProtection="1">
      <alignment vertical="center" shrinkToFit="1"/>
    </xf>
    <xf numFmtId="0" fontId="2" fillId="0" borderId="140" xfId="0" applyFont="1" applyBorder="1" applyAlignment="1">
      <alignment horizontal="center" vertical="center"/>
    </xf>
    <xf numFmtId="0" fontId="75" fillId="29" borderId="0" xfId="0" applyFont="1" applyFill="1" applyAlignment="1">
      <alignment vertical="center"/>
    </xf>
    <xf numFmtId="0" fontId="76" fillId="29" borderId="0" xfId="0" applyFont="1" applyFill="1" applyAlignment="1">
      <alignment vertical="center"/>
    </xf>
    <xf numFmtId="0" fontId="2" fillId="0" borderId="140" xfId="0" applyFont="1" applyBorder="1" applyAlignment="1">
      <alignment vertical="center"/>
    </xf>
    <xf numFmtId="0" fontId="77" fillId="29" borderId="0" xfId="0" applyFont="1" applyFill="1" applyAlignment="1">
      <alignment horizontal="center" vertical="center"/>
    </xf>
    <xf numFmtId="0" fontId="2" fillId="29" borderId="140" xfId="0" applyFont="1" applyFill="1" applyBorder="1" applyAlignment="1">
      <alignment vertical="center"/>
    </xf>
    <xf numFmtId="0" fontId="0" fillId="0" borderId="140" xfId="0" applyBorder="1"/>
    <xf numFmtId="0" fontId="10" fillId="0" borderId="140" xfId="0" applyFont="1" applyBorder="1" applyAlignment="1">
      <alignment vertical="center"/>
    </xf>
    <xf numFmtId="38" fontId="2" fillId="0" borderId="140" xfId="0" applyNumberFormat="1" applyFont="1" applyBorder="1" applyAlignment="1">
      <alignment vertical="center"/>
    </xf>
    <xf numFmtId="38" fontId="10" fillId="0" borderId="140" xfId="0" applyNumberFormat="1" applyFont="1" applyBorder="1" applyAlignment="1">
      <alignment vertical="center"/>
    </xf>
    <xf numFmtId="0" fontId="79" fillId="29" borderId="0" xfId="0" applyFont="1" applyFill="1" applyAlignment="1">
      <alignment vertical="center"/>
    </xf>
    <xf numFmtId="0" fontId="2" fillId="0" borderId="56" xfId="0" applyFont="1" applyBorder="1" applyAlignment="1">
      <alignment vertical="center"/>
    </xf>
    <xf numFmtId="0" fontId="14" fillId="0" borderId="1" xfId="2" applyBorder="1">
      <alignment vertical="center"/>
    </xf>
    <xf numFmtId="0" fontId="14" fillId="0" borderId="93" xfId="2" applyBorder="1">
      <alignment vertical="center"/>
    </xf>
    <xf numFmtId="0" fontId="14" fillId="0" borderId="94" xfId="2" applyBorder="1">
      <alignment vertical="center"/>
    </xf>
    <xf numFmtId="0" fontId="14" fillId="0" borderId="4" xfId="2" applyBorder="1">
      <alignment vertical="center"/>
    </xf>
    <xf numFmtId="0" fontId="14" fillId="0" borderId="5" xfId="2" applyBorder="1">
      <alignment vertical="center"/>
    </xf>
    <xf numFmtId="0" fontId="14" fillId="0" borderId="6" xfId="2" applyBorder="1">
      <alignment vertical="center"/>
    </xf>
    <xf numFmtId="0" fontId="14" fillId="0" borderId="7" xfId="2" applyBorder="1">
      <alignment vertical="center"/>
    </xf>
    <xf numFmtId="0" fontId="14" fillId="0" borderId="8" xfId="2" applyBorder="1">
      <alignment vertical="center"/>
    </xf>
    <xf numFmtId="0" fontId="14" fillId="0" borderId="191" xfId="2" applyBorder="1">
      <alignment vertical="center"/>
    </xf>
    <xf numFmtId="0" fontId="65" fillId="0" borderId="43" xfId="2" applyFont="1" applyBorder="1">
      <alignment vertical="center"/>
    </xf>
    <xf numFmtId="0" fontId="65" fillId="0" borderId="93" xfId="2" applyFont="1" applyBorder="1" applyAlignment="1">
      <alignment horizontal="left" vertical="center"/>
    </xf>
    <xf numFmtId="0" fontId="65" fillId="0" borderId="94" xfId="2" applyFont="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0" fontId="8" fillId="0" borderId="33" xfId="0" applyFont="1" applyBorder="1" applyAlignment="1">
      <alignment vertical="center"/>
    </xf>
    <xf numFmtId="0" fontId="13" fillId="0" borderId="128" xfId="0" applyFont="1" applyBorder="1" applyAlignment="1">
      <alignment horizontal="center" vertical="center"/>
    </xf>
    <xf numFmtId="0" fontId="13" fillId="0" borderId="129" xfId="0" applyFont="1" applyBorder="1" applyAlignment="1">
      <alignment horizontal="center" vertical="center"/>
    </xf>
    <xf numFmtId="0" fontId="13" fillId="0" borderId="53" xfId="0" applyFont="1" applyBorder="1" applyAlignment="1">
      <alignment horizontal="center" vertical="center"/>
    </xf>
    <xf numFmtId="0" fontId="10" fillId="0" borderId="53" xfId="0" applyFont="1" applyBorder="1" applyAlignment="1">
      <alignment horizontal="center" vertical="center"/>
    </xf>
    <xf numFmtId="0" fontId="85" fillId="0" borderId="0" xfId="0" applyFont="1" applyAlignment="1">
      <alignment vertical="center"/>
    </xf>
    <xf numFmtId="0" fontId="40" fillId="0" borderId="0" xfId="0" applyFont="1" applyAlignment="1">
      <alignment horizontal="left" vertical="center"/>
    </xf>
    <xf numFmtId="0" fontId="80" fillId="0" borderId="0" xfId="0" applyFont="1" applyAlignment="1">
      <alignment horizontal="left" vertical="center"/>
    </xf>
    <xf numFmtId="0" fontId="82" fillId="0" borderId="0" xfId="0" applyFont="1" applyAlignment="1">
      <alignment horizontal="left" vertical="center"/>
    </xf>
    <xf numFmtId="0" fontId="41" fillId="0" borderId="0" xfId="0" applyFont="1" applyAlignment="1">
      <alignment horizontal="left" vertical="center"/>
    </xf>
    <xf numFmtId="0" fontId="83" fillId="0" borderId="0" xfId="0" applyFont="1" applyAlignment="1">
      <alignment vertical="top" wrapText="1"/>
    </xf>
    <xf numFmtId="0" fontId="80" fillId="0" borderId="190" xfId="0" applyFont="1" applyBorder="1" applyAlignment="1">
      <alignment horizontal="center" vertical="center" wrapText="1"/>
    </xf>
    <xf numFmtId="0" fontId="80" fillId="0" borderId="190" xfId="0" applyFont="1" applyBorder="1" applyAlignment="1">
      <alignment horizontal="center" vertical="center"/>
    </xf>
    <xf numFmtId="0" fontId="58" fillId="2" borderId="41" xfId="56" applyFont="1" applyFill="1" applyBorder="1" applyAlignment="1" applyProtection="1">
      <alignment horizontal="center" vertical="center" shrinkToFit="1"/>
      <protection locked="0"/>
    </xf>
    <xf numFmtId="0" fontId="58" fillId="2" borderId="40" xfId="56" applyFont="1" applyFill="1" applyBorder="1" applyProtection="1">
      <protection locked="0"/>
    </xf>
    <xf numFmtId="0" fontId="58" fillId="2" borderId="40" xfId="56" applyFont="1" applyFill="1" applyBorder="1" applyAlignment="1" applyProtection="1">
      <alignment horizontal="center"/>
      <protection locked="0"/>
    </xf>
    <xf numFmtId="0" fontId="58" fillId="26" borderId="40" xfId="56" applyFont="1" applyFill="1" applyBorder="1" applyAlignment="1" applyProtection="1">
      <alignment horizontal="center"/>
      <protection locked="0"/>
    </xf>
    <xf numFmtId="0" fontId="58" fillId="26" borderId="40" xfId="56" applyFont="1" applyFill="1" applyBorder="1" applyProtection="1">
      <protection locked="0"/>
    </xf>
    <xf numFmtId="0" fontId="58" fillId="26" borderId="41" xfId="56" applyFont="1" applyFill="1" applyBorder="1" applyAlignment="1" applyProtection="1">
      <alignment horizontal="center" vertical="center" shrinkToFit="1"/>
      <protection locked="0"/>
    </xf>
    <xf numFmtId="0" fontId="4" fillId="0" borderId="0" xfId="0" applyFont="1" applyAlignment="1">
      <alignment horizontal="left" vertical="center"/>
    </xf>
    <xf numFmtId="0" fontId="2" fillId="0" borderId="22"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23" xfId="0" applyFont="1" applyBorder="1" applyAlignment="1">
      <alignment horizontal="left" vertical="center"/>
    </xf>
    <xf numFmtId="0" fontId="10" fillId="0" borderId="0" xfId="0" applyFont="1" applyAlignment="1">
      <alignment horizontal="distributed" vertical="center"/>
    </xf>
    <xf numFmtId="0" fontId="10" fillId="26" borderId="0" xfId="0" applyFont="1" applyFill="1" applyAlignment="1" applyProtection="1">
      <alignment horizontal="left" vertical="center" shrinkToFit="1"/>
      <protection locked="0"/>
    </xf>
    <xf numFmtId="0" fontId="10" fillId="26" borderId="18" xfId="0" applyFont="1" applyFill="1" applyBorder="1" applyAlignment="1" applyProtection="1">
      <alignment horizontal="left" vertical="center" shrinkToFit="1"/>
      <protection locked="0"/>
    </xf>
    <xf numFmtId="0" fontId="10" fillId="26" borderId="7" xfId="0" applyFont="1" applyFill="1" applyBorder="1" applyAlignment="1" applyProtection="1">
      <alignment horizontal="left" vertical="center" shrinkToFit="1"/>
      <protection locked="0"/>
    </xf>
    <xf numFmtId="0" fontId="10" fillId="26" borderId="21" xfId="0" applyFont="1" applyFill="1" applyBorder="1" applyAlignment="1" applyProtection="1">
      <alignment horizontal="left" vertical="center" shrinkToFit="1"/>
      <protection locked="0"/>
    </xf>
    <xf numFmtId="0" fontId="2" fillId="0" borderId="20"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10" fillId="2" borderId="60" xfId="0" applyFont="1" applyFill="1" applyBorder="1" applyAlignment="1" applyProtection="1">
      <alignment horizontal="center" vertical="center"/>
      <protection locked="0"/>
    </xf>
    <xf numFmtId="0" fontId="10" fillId="2" borderId="61" xfId="0" applyFont="1" applyFill="1" applyBorder="1" applyAlignment="1" applyProtection="1">
      <alignment horizontal="center" vertical="center"/>
      <protection locked="0"/>
    </xf>
    <xf numFmtId="0" fontId="10" fillId="2" borderId="74" xfId="0" applyFont="1" applyFill="1" applyBorder="1" applyAlignment="1" applyProtection="1">
      <alignment horizontal="center" vertical="center"/>
      <protection locked="0"/>
    </xf>
    <xf numFmtId="0" fontId="10" fillId="0" borderId="58" xfId="0" applyFont="1" applyBorder="1" applyAlignment="1">
      <alignment horizontal="left" vertical="center"/>
    </xf>
    <xf numFmtId="0" fontId="10" fillId="0" borderId="59" xfId="0" applyFont="1" applyBorder="1" applyAlignment="1">
      <alignment horizontal="left" vertical="center"/>
    </xf>
    <xf numFmtId="0" fontId="10" fillId="0" borderId="75" xfId="0" applyFont="1" applyBorder="1" applyAlignment="1">
      <alignment horizontal="left" vertical="center"/>
    </xf>
    <xf numFmtId="0" fontId="10" fillId="0" borderId="72" xfId="0" applyFont="1" applyBorder="1" applyAlignment="1">
      <alignment horizontal="left" vertical="center"/>
    </xf>
    <xf numFmtId="0" fontId="10" fillId="0" borderId="57" xfId="0" applyFont="1" applyBorder="1" applyAlignment="1">
      <alignment horizontal="left" vertical="center"/>
    </xf>
    <xf numFmtId="0" fontId="10" fillId="0" borderId="73" xfId="0" applyFont="1" applyBorder="1" applyAlignment="1">
      <alignment horizontal="left" vertical="center"/>
    </xf>
    <xf numFmtId="0" fontId="10" fillId="0" borderId="7" xfId="0" applyFont="1" applyBorder="1" applyAlignment="1">
      <alignment horizontal="distributed" vertical="center"/>
    </xf>
    <xf numFmtId="0" fontId="10" fillId="2" borderId="1" xfId="0" applyFont="1" applyFill="1" applyBorder="1" applyAlignment="1" applyProtection="1">
      <alignment horizontal="center" vertical="center"/>
      <protection locked="0"/>
    </xf>
    <xf numFmtId="0" fontId="10" fillId="2" borderId="2" xfId="0" applyFont="1" applyFill="1" applyBorder="1" applyAlignment="1" applyProtection="1">
      <alignment horizontal="center" vertical="center"/>
      <protection locked="0"/>
    </xf>
    <xf numFmtId="0" fontId="10" fillId="2" borderId="23" xfId="0" applyFont="1" applyFill="1" applyBorder="1" applyAlignment="1" applyProtection="1">
      <alignment horizontal="center" vertical="center"/>
      <protection locked="0"/>
    </xf>
    <xf numFmtId="0" fontId="10" fillId="2" borderId="72" xfId="0" applyFont="1" applyFill="1" applyBorder="1" applyAlignment="1" applyProtection="1">
      <alignment horizontal="center" vertical="center"/>
      <protection locked="0"/>
    </xf>
    <xf numFmtId="0" fontId="10" fillId="2" borderId="57" xfId="0" applyFont="1" applyFill="1" applyBorder="1" applyAlignment="1" applyProtection="1">
      <alignment horizontal="center" vertical="center"/>
      <protection locked="0"/>
    </xf>
    <xf numFmtId="0" fontId="10" fillId="2" borderId="73" xfId="0" applyFont="1" applyFill="1" applyBorder="1" applyAlignment="1" applyProtection="1">
      <alignment horizontal="center" vertical="center"/>
      <protection locked="0"/>
    </xf>
    <xf numFmtId="0" fontId="10" fillId="0" borderId="22" xfId="0" applyFont="1" applyBorder="1" applyAlignment="1">
      <alignment horizontal="left" vertical="center" wrapText="1"/>
    </xf>
    <xf numFmtId="0" fontId="10" fillId="0" borderId="3" xfId="0" applyFont="1" applyBorder="1" applyAlignment="1">
      <alignment horizontal="left" vertical="center"/>
    </xf>
    <xf numFmtId="0" fontId="10" fillId="0" borderId="17" xfId="0" applyFont="1" applyBorder="1" applyAlignment="1">
      <alignment horizontal="left" vertical="center" wrapText="1"/>
    </xf>
    <xf numFmtId="0" fontId="10" fillId="0" borderId="0" xfId="0" applyFont="1" applyAlignment="1">
      <alignment horizontal="left" vertical="center"/>
    </xf>
    <xf numFmtId="0" fontId="10" fillId="0" borderId="5" xfId="0" applyFont="1" applyBorder="1" applyAlignment="1">
      <alignment horizontal="left" vertical="center"/>
    </xf>
    <xf numFmtId="0" fontId="10" fillId="0" borderId="20"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2" borderId="0" xfId="0" applyFont="1" applyFill="1" applyAlignment="1" applyProtection="1">
      <alignment horizontal="left" vertical="center" shrinkToFit="1"/>
      <protection locked="0"/>
    </xf>
    <xf numFmtId="0" fontId="10" fillId="2" borderId="18" xfId="0" applyFont="1" applyFill="1" applyBorder="1" applyAlignment="1" applyProtection="1">
      <alignment horizontal="left" vertical="center" shrinkToFit="1"/>
      <protection locked="0"/>
    </xf>
    <xf numFmtId="0" fontId="10" fillId="2" borderId="1" xfId="0" applyFont="1" applyFill="1" applyBorder="1" applyAlignment="1" applyProtection="1">
      <alignment horizontal="left" vertical="center" indent="1" shrinkToFit="1"/>
      <protection locked="0"/>
    </xf>
    <xf numFmtId="0" fontId="10" fillId="2" borderId="2" xfId="0" applyFont="1" applyFill="1" applyBorder="1" applyAlignment="1" applyProtection="1">
      <alignment horizontal="left" vertical="center" indent="1" shrinkToFit="1"/>
      <protection locked="0"/>
    </xf>
    <xf numFmtId="0" fontId="10" fillId="2" borderId="23" xfId="0" applyFont="1" applyFill="1" applyBorder="1" applyAlignment="1" applyProtection="1">
      <alignment horizontal="left" vertical="center" indent="1" shrinkToFit="1"/>
      <protection locked="0"/>
    </xf>
    <xf numFmtId="0" fontId="10" fillId="2" borderId="6" xfId="0" applyFont="1" applyFill="1" applyBorder="1" applyAlignment="1" applyProtection="1">
      <alignment horizontal="left" vertical="center" indent="1" shrinkToFit="1"/>
      <protection locked="0"/>
    </xf>
    <xf numFmtId="0" fontId="10" fillId="2" borderId="7" xfId="0" applyFont="1" applyFill="1" applyBorder="1" applyAlignment="1" applyProtection="1">
      <alignment horizontal="left" vertical="center" indent="1" shrinkToFit="1"/>
      <protection locked="0"/>
    </xf>
    <xf numFmtId="0" fontId="10" fillId="2" borderId="21" xfId="0" applyFont="1" applyFill="1" applyBorder="1" applyAlignment="1" applyProtection="1">
      <alignment horizontal="left" vertical="center" indent="1" shrinkToFit="1"/>
      <protection locked="0"/>
    </xf>
    <xf numFmtId="0" fontId="2" fillId="0" borderId="22" xfId="0" applyFont="1" applyBorder="1" applyAlignment="1">
      <alignment horizontal="left" vertical="center" wrapText="1"/>
    </xf>
    <xf numFmtId="0" fontId="10" fillId="0" borderId="1" xfId="0" applyFont="1" applyBorder="1" applyAlignment="1">
      <alignment horizontal="left" vertical="center" shrinkToFit="1"/>
    </xf>
    <xf numFmtId="0" fontId="10" fillId="0" borderId="2" xfId="0" applyFont="1" applyBorder="1" applyAlignment="1">
      <alignment horizontal="left" vertical="center" shrinkToFit="1"/>
    </xf>
    <xf numFmtId="0" fontId="10" fillId="0" borderId="23"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7" xfId="0" applyFont="1" applyBorder="1" applyAlignment="1">
      <alignment horizontal="left" vertical="center" shrinkToFit="1"/>
    </xf>
    <xf numFmtId="0" fontId="10" fillId="0" borderId="21" xfId="0" applyFont="1" applyBorder="1" applyAlignment="1">
      <alignment horizontal="left" vertical="center" shrinkToFit="1"/>
    </xf>
    <xf numFmtId="0" fontId="10" fillId="25" borderId="61" xfId="0" applyFont="1" applyFill="1" applyBorder="1" applyAlignment="1">
      <alignment horizontal="left" vertical="center" shrinkToFit="1"/>
    </xf>
    <xf numFmtId="0" fontId="10" fillId="0" borderId="6" xfId="0" applyFont="1" applyBorder="1" applyAlignment="1">
      <alignment horizontal="left" vertical="center" indent="1"/>
    </xf>
    <xf numFmtId="0" fontId="10" fillId="0" borderId="7" xfId="0" applyFont="1" applyBorder="1" applyAlignment="1">
      <alignment horizontal="left" vertical="center" indent="1"/>
    </xf>
    <xf numFmtId="0" fontId="10" fillId="0" borderId="21" xfId="0" applyFont="1" applyBorder="1" applyAlignment="1">
      <alignment horizontal="left" vertical="center" indent="1"/>
    </xf>
    <xf numFmtId="0" fontId="10" fillId="0" borderId="93" xfId="0" applyFont="1" applyBorder="1" applyAlignment="1">
      <alignment horizontal="left" vertical="center"/>
    </xf>
    <xf numFmtId="0" fontId="6" fillId="0" borderId="0" xfId="0" applyFont="1" applyAlignment="1">
      <alignment horizontal="center" vertical="center"/>
    </xf>
    <xf numFmtId="0" fontId="10" fillId="2" borderId="7" xfId="0" applyFont="1" applyFill="1" applyBorder="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horizontal="right" vertical="center"/>
    </xf>
    <xf numFmtId="0" fontId="7" fillId="0" borderId="0" xfId="0" applyFont="1" applyAlignment="1">
      <alignment horizontal="distributed" vertical="center"/>
    </xf>
    <xf numFmtId="0" fontId="10" fillId="0" borderId="0" xfId="0" applyFont="1" applyAlignment="1">
      <alignment horizontal="center" vertical="center"/>
    </xf>
    <xf numFmtId="0" fontId="10" fillId="2" borderId="0" xfId="0" applyFont="1" applyFill="1" applyAlignment="1" applyProtection="1">
      <alignment horizontal="left" vertical="center" wrapText="1" indent="1"/>
      <protection locked="0"/>
    </xf>
    <xf numFmtId="0" fontId="10" fillId="2" borderId="53" xfId="0" applyFont="1" applyFill="1" applyBorder="1" applyAlignment="1" applyProtection="1">
      <alignment horizontal="left" vertical="center" wrapText="1" indent="1"/>
      <protection locked="0"/>
    </xf>
    <xf numFmtId="0" fontId="10" fillId="0" borderId="0" xfId="0" applyFont="1" applyAlignment="1">
      <alignment horizontal="distributed" vertical="top"/>
    </xf>
    <xf numFmtId="0" fontId="10" fillId="0" borderId="53" xfId="0" applyFont="1" applyBorder="1" applyAlignment="1">
      <alignment horizontal="distributed" vertical="top"/>
    </xf>
    <xf numFmtId="178" fontId="10" fillId="2" borderId="0" xfId="0" applyNumberFormat="1" applyFont="1" applyFill="1" applyAlignment="1" applyProtection="1">
      <alignment horizontal="center" vertical="center"/>
      <protection locked="0"/>
    </xf>
    <xf numFmtId="177" fontId="10" fillId="2" borderId="0" xfId="0" applyNumberFormat="1" applyFont="1" applyFill="1" applyAlignment="1" applyProtection="1">
      <alignment horizontal="center" vertical="center"/>
      <protection locked="0"/>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0" xfId="0" applyFont="1" applyAlignment="1">
      <alignment horizontal="left" vertical="center" wrapText="1"/>
    </xf>
    <xf numFmtId="0" fontId="10" fillId="0" borderId="5" xfId="0" applyFont="1" applyBorder="1" applyAlignment="1">
      <alignment horizontal="left" vertical="center" wrapText="1"/>
    </xf>
    <xf numFmtId="176" fontId="10" fillId="0" borderId="68" xfId="0" applyNumberFormat="1" applyFont="1" applyBorder="1" applyAlignment="1">
      <alignment horizontal="center" vertical="center"/>
    </xf>
    <xf numFmtId="176" fontId="10" fillId="0" borderId="69" xfId="0" applyNumberFormat="1" applyFont="1" applyBorder="1" applyAlignment="1">
      <alignment horizontal="center" vertical="center"/>
    </xf>
    <xf numFmtId="0" fontId="10" fillId="2" borderId="7" xfId="0" applyFont="1" applyFill="1" applyBorder="1" applyAlignment="1" applyProtection="1">
      <alignment horizontal="left" vertical="center" shrinkToFit="1"/>
      <protection locked="0"/>
    </xf>
    <xf numFmtId="0" fontId="10" fillId="2" borderId="21" xfId="0" applyFont="1" applyFill="1" applyBorder="1" applyAlignment="1" applyProtection="1">
      <alignment horizontal="left" vertical="center" shrinkToFit="1"/>
      <protection locked="0"/>
    </xf>
    <xf numFmtId="0" fontId="18" fillId="0" borderId="53" xfId="0" applyFont="1" applyBorder="1" applyAlignment="1">
      <alignment horizontal="center" vertical="center" shrinkToFit="1"/>
    </xf>
    <xf numFmtId="0" fontId="5" fillId="0" borderId="0" xfId="0" applyFont="1" applyAlignment="1">
      <alignment horizontal="center" vertical="center"/>
    </xf>
    <xf numFmtId="0" fontId="5" fillId="0" borderId="0" xfId="0" applyFont="1" applyAlignment="1">
      <alignment horizontal="left" vertical="center" wrapText="1"/>
    </xf>
    <xf numFmtId="176" fontId="10" fillId="2" borderId="0" xfId="0" applyNumberFormat="1" applyFont="1" applyFill="1" applyAlignment="1" applyProtection="1">
      <alignment horizontal="left" vertical="top" shrinkToFit="1"/>
      <protection locked="0"/>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10" fillId="2" borderId="12" xfId="0" applyFont="1" applyFill="1" applyBorder="1" applyAlignment="1" applyProtection="1">
      <alignment horizontal="center" vertical="center"/>
      <protection locked="0"/>
    </xf>
    <xf numFmtId="0" fontId="10" fillId="2" borderId="10" xfId="0" applyFont="1" applyFill="1" applyBorder="1" applyAlignment="1" applyProtection="1">
      <alignment horizontal="center" vertical="center"/>
      <protection locked="0"/>
    </xf>
    <xf numFmtId="0" fontId="10" fillId="2" borderId="19" xfId="0" applyFont="1" applyFill="1" applyBorder="1" applyAlignment="1" applyProtection="1">
      <alignment horizontal="center" vertical="center"/>
      <protection locked="0"/>
    </xf>
    <xf numFmtId="0" fontId="10" fillId="2" borderId="6" xfId="0" applyFont="1" applyFill="1" applyBorder="1" applyAlignment="1" applyProtection="1">
      <alignment horizontal="center" vertical="center"/>
      <protection locked="0"/>
    </xf>
    <xf numFmtId="0" fontId="10" fillId="2" borderId="21" xfId="0" applyFont="1" applyFill="1" applyBorder="1" applyAlignment="1" applyProtection="1">
      <alignment horizontal="center" vertical="center"/>
      <protection locked="0"/>
    </xf>
    <xf numFmtId="0" fontId="10" fillId="2" borderId="55" xfId="0" applyFont="1" applyFill="1" applyBorder="1" applyAlignment="1" applyProtection="1">
      <alignment horizontal="left" vertical="center" indent="1" shrinkToFit="1"/>
      <protection locked="0"/>
    </xf>
    <xf numFmtId="0" fontId="10" fillId="2" borderId="56" xfId="0" applyFont="1" applyFill="1" applyBorder="1" applyAlignment="1" applyProtection="1">
      <alignment horizontal="left" vertical="center" indent="1" shrinkToFit="1"/>
      <protection locked="0"/>
    </xf>
    <xf numFmtId="0" fontId="10" fillId="2" borderId="85" xfId="0" applyFont="1" applyFill="1" applyBorder="1" applyAlignment="1" applyProtection="1">
      <alignment horizontal="left" vertical="center" indent="1" shrinkToFit="1"/>
      <protection locked="0"/>
    </xf>
    <xf numFmtId="0" fontId="10" fillId="2" borderId="29" xfId="0" applyFont="1" applyFill="1" applyBorder="1" applyAlignment="1" applyProtection="1">
      <alignment horizontal="left" vertical="center" indent="1" shrinkToFit="1"/>
      <protection locked="0"/>
    </xf>
    <xf numFmtId="0" fontId="10" fillId="2" borderId="30" xfId="0" applyFont="1" applyFill="1" applyBorder="1" applyAlignment="1" applyProtection="1">
      <alignment horizontal="left" vertical="center" indent="1" shrinkToFit="1"/>
      <protection locked="0"/>
    </xf>
    <xf numFmtId="0" fontId="10" fillId="2" borderId="31" xfId="0" applyFont="1" applyFill="1" applyBorder="1" applyAlignment="1" applyProtection="1">
      <alignment horizontal="left" vertical="center" indent="1" shrinkToFit="1"/>
      <protection locked="0"/>
    </xf>
    <xf numFmtId="176" fontId="10" fillId="0" borderId="45" xfId="0" applyNumberFormat="1" applyFont="1" applyBorder="1" applyAlignment="1">
      <alignment horizontal="center" vertical="center"/>
    </xf>
    <xf numFmtId="176" fontId="10" fillId="0" borderId="46" xfId="0" applyNumberFormat="1" applyFont="1" applyBorder="1" applyAlignment="1">
      <alignment horizontal="center" vertical="center"/>
    </xf>
    <xf numFmtId="0" fontId="10" fillId="0" borderId="22" xfId="0" applyFont="1" applyBorder="1" applyAlignment="1">
      <alignment horizontal="left" vertical="center"/>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10" fillId="2" borderId="2" xfId="0" applyFont="1" applyFill="1" applyBorder="1" applyAlignment="1" applyProtection="1">
      <alignment horizontal="left" vertical="center" shrinkToFit="1"/>
      <protection locked="0"/>
    </xf>
    <xf numFmtId="0" fontId="10" fillId="2" borderId="23" xfId="0" applyFont="1" applyFill="1" applyBorder="1" applyAlignment="1" applyProtection="1">
      <alignment horizontal="left" vertical="center" shrinkToFit="1"/>
      <protection locked="0"/>
    </xf>
    <xf numFmtId="0" fontId="10" fillId="26" borderId="4" xfId="0" applyFont="1" applyFill="1" applyBorder="1" applyAlignment="1" applyProtection="1">
      <alignment horizontal="center" vertical="top" wrapText="1"/>
      <protection locked="0"/>
    </xf>
    <xf numFmtId="0" fontId="10" fillId="26" borderId="0" xfId="0" applyFont="1" applyFill="1" applyAlignment="1" applyProtection="1">
      <alignment horizontal="center" vertical="top" wrapText="1"/>
      <protection locked="0"/>
    </xf>
    <xf numFmtId="0" fontId="10" fillId="26" borderId="18" xfId="0" applyFont="1" applyFill="1" applyBorder="1" applyAlignment="1" applyProtection="1">
      <alignment horizontal="center" vertical="top" wrapText="1"/>
      <protection locked="0"/>
    </xf>
    <xf numFmtId="0" fontId="10" fillId="26" borderId="27" xfId="0" applyFont="1" applyFill="1" applyBorder="1" applyAlignment="1" applyProtection="1">
      <alignment horizontal="center" vertical="top" wrapText="1"/>
      <protection locked="0"/>
    </xf>
    <xf numFmtId="0" fontId="10" fillId="26" borderId="25" xfId="0" applyFont="1" applyFill="1" applyBorder="1" applyAlignment="1" applyProtection="1">
      <alignment horizontal="center" vertical="top" wrapText="1"/>
      <protection locked="0"/>
    </xf>
    <xf numFmtId="0" fontId="10" fillId="26" borderId="28" xfId="0" applyFont="1" applyFill="1" applyBorder="1" applyAlignment="1" applyProtection="1">
      <alignment horizontal="center" vertical="top" wrapText="1"/>
      <protection locked="0"/>
    </xf>
    <xf numFmtId="0" fontId="18" fillId="2" borderId="0" xfId="0" applyFont="1" applyFill="1" applyAlignment="1" applyProtection="1">
      <alignment horizontal="left" vertical="center" indent="1" shrinkToFit="1"/>
      <protection locked="0"/>
    </xf>
    <xf numFmtId="0" fontId="18" fillId="2" borderId="53" xfId="0" applyFont="1" applyFill="1" applyBorder="1" applyAlignment="1" applyProtection="1">
      <alignment horizontal="left" vertical="center" indent="1" shrinkToFit="1"/>
      <protection locked="0"/>
    </xf>
    <xf numFmtId="176" fontId="10" fillId="2" borderId="69" xfId="0" applyNumberFormat="1" applyFont="1" applyFill="1" applyBorder="1" applyAlignment="1" applyProtection="1">
      <alignment horizontal="left" vertical="center" shrinkToFit="1"/>
      <protection locked="0"/>
    </xf>
    <xf numFmtId="176" fontId="10" fillId="2" borderId="70" xfId="0" applyNumberFormat="1" applyFont="1" applyFill="1" applyBorder="1" applyAlignment="1" applyProtection="1">
      <alignment horizontal="left" vertical="center" shrinkToFit="1"/>
      <protection locked="0"/>
    </xf>
    <xf numFmtId="176" fontId="10" fillId="2" borderId="46" xfId="0" applyNumberFormat="1" applyFont="1" applyFill="1" applyBorder="1" applyAlignment="1" applyProtection="1">
      <alignment horizontal="left" vertical="center" shrinkToFit="1"/>
      <protection locked="0"/>
    </xf>
    <xf numFmtId="176" fontId="10" fillId="2" borderId="71" xfId="0" applyNumberFormat="1" applyFont="1" applyFill="1" applyBorder="1" applyAlignment="1" applyProtection="1">
      <alignment horizontal="left" vertical="center" shrinkToFit="1"/>
      <protection locked="0"/>
    </xf>
    <xf numFmtId="0" fontId="10" fillId="0" borderId="56" xfId="0" applyFont="1" applyBorder="1" applyAlignment="1">
      <alignment horizontal="distributed" vertical="center"/>
    </xf>
    <xf numFmtId="0" fontId="10" fillId="0" borderId="53" xfId="0" applyFont="1" applyBorder="1" applyAlignment="1">
      <alignment horizontal="distributed" vertical="center"/>
    </xf>
    <xf numFmtId="0" fontId="83" fillId="0" borderId="0" xfId="0" applyFont="1" applyAlignment="1">
      <alignment horizontal="left" vertical="top" wrapText="1"/>
    </xf>
    <xf numFmtId="0" fontId="80" fillId="2" borderId="116" xfId="0" applyFont="1" applyFill="1" applyBorder="1" applyAlignment="1" applyProtection="1">
      <alignment horizontal="center" vertical="center"/>
      <protection locked="0"/>
    </xf>
    <xf numFmtId="0" fontId="80" fillId="2" borderId="190" xfId="0" applyFont="1" applyFill="1" applyBorder="1" applyAlignment="1" applyProtection="1">
      <alignment horizontal="center" vertical="center"/>
      <protection locked="0"/>
    </xf>
    <xf numFmtId="0" fontId="80" fillId="2" borderId="119" xfId="0" applyFont="1" applyFill="1" applyBorder="1" applyAlignment="1" applyProtection="1">
      <alignment horizontal="center" vertical="center"/>
      <protection locked="0"/>
    </xf>
    <xf numFmtId="0" fontId="80" fillId="0" borderId="116" xfId="0" applyFont="1" applyBorder="1" applyAlignment="1">
      <alignment horizontal="center" vertical="center"/>
    </xf>
    <xf numFmtId="0" fontId="80" fillId="0" borderId="190" xfId="0" applyFont="1" applyBorder="1" applyAlignment="1">
      <alignment horizontal="center" vertical="center"/>
    </xf>
    <xf numFmtId="0" fontId="80" fillId="0" borderId="119" xfId="0" applyFont="1" applyBorder="1" applyAlignment="1">
      <alignment horizontal="center" vertical="center"/>
    </xf>
    <xf numFmtId="0" fontId="80" fillId="0" borderId="142" xfId="0" applyFont="1" applyBorder="1" applyAlignment="1">
      <alignment horizontal="center" vertical="top"/>
    </xf>
    <xf numFmtId="0" fontId="80" fillId="0" borderId="140" xfId="0" applyFont="1" applyBorder="1" applyAlignment="1">
      <alignment horizontal="center" vertical="top"/>
    </xf>
    <xf numFmtId="0" fontId="80" fillId="0" borderId="167" xfId="0" applyFont="1" applyBorder="1" applyAlignment="1">
      <alignment horizontal="center" vertical="top"/>
    </xf>
    <xf numFmtId="0" fontId="80" fillId="0" borderId="197" xfId="0" applyFont="1" applyBorder="1" applyAlignment="1">
      <alignment horizontal="center" vertical="top"/>
    </xf>
    <xf numFmtId="0" fontId="80" fillId="0" borderId="193" xfId="0" applyFont="1" applyBorder="1" applyAlignment="1">
      <alignment horizontal="center" vertical="top"/>
    </xf>
    <xf numFmtId="0" fontId="80" fillId="0" borderId="198" xfId="0" applyFont="1" applyBorder="1" applyAlignment="1">
      <alignment horizontal="center" vertical="top"/>
    </xf>
    <xf numFmtId="0" fontId="80" fillId="0" borderId="0" xfId="0" applyFont="1" applyAlignment="1">
      <alignment horizontal="left" vertical="center"/>
    </xf>
    <xf numFmtId="0" fontId="82" fillId="30" borderId="187" xfId="0" applyFont="1" applyFill="1" applyBorder="1" applyAlignment="1">
      <alignment horizontal="center" vertical="top"/>
    </xf>
    <xf numFmtId="0" fontId="82" fillId="30" borderId="140" xfId="0" applyFont="1" applyFill="1" applyBorder="1" applyAlignment="1">
      <alignment horizontal="center" vertical="top"/>
    </xf>
    <xf numFmtId="0" fontId="82" fillId="30" borderId="139" xfId="0" applyFont="1" applyFill="1" applyBorder="1" applyAlignment="1">
      <alignment horizontal="center" vertical="top"/>
    </xf>
    <xf numFmtId="0" fontId="82" fillId="30" borderId="195" xfId="0" applyFont="1" applyFill="1" applyBorder="1" applyAlignment="1">
      <alignment horizontal="center" vertical="top"/>
    </xf>
    <xf numFmtId="0" fontId="82" fillId="30" borderId="193" xfId="0" applyFont="1" applyFill="1" applyBorder="1" applyAlignment="1">
      <alignment horizontal="center" vertical="top"/>
    </xf>
    <xf numFmtId="0" fontId="82" fillId="30" borderId="196" xfId="0" applyFont="1" applyFill="1" applyBorder="1" applyAlignment="1">
      <alignment horizontal="center" vertical="top"/>
    </xf>
    <xf numFmtId="0" fontId="80" fillId="0" borderId="182" xfId="0" applyFont="1" applyBorder="1" applyAlignment="1">
      <alignment horizontal="center" vertical="top"/>
    </xf>
    <xf numFmtId="0" fontId="80" fillId="0" borderId="169" xfId="0" applyFont="1" applyBorder="1" applyAlignment="1">
      <alignment horizontal="center" vertical="top"/>
    </xf>
    <xf numFmtId="0" fontId="80" fillId="0" borderId="170" xfId="0" applyFont="1" applyBorder="1" applyAlignment="1">
      <alignment horizontal="center" vertical="top"/>
    </xf>
    <xf numFmtId="0" fontId="82" fillId="30" borderId="188" xfId="0" applyFont="1" applyFill="1" applyBorder="1" applyAlignment="1">
      <alignment horizontal="center" vertical="top"/>
    </xf>
    <xf numFmtId="0" fontId="82" fillId="30" borderId="169" xfId="0" applyFont="1" applyFill="1" applyBorder="1" applyAlignment="1">
      <alignment horizontal="center" vertical="top"/>
    </xf>
    <xf numFmtId="0" fontId="82" fillId="30" borderId="189" xfId="0" applyFont="1" applyFill="1" applyBorder="1" applyAlignment="1">
      <alignment horizontal="center" vertical="top"/>
    </xf>
    <xf numFmtId="0" fontId="82" fillId="30" borderId="185" xfId="0" applyFont="1" applyFill="1" applyBorder="1" applyAlignment="1">
      <alignment horizontal="center" vertical="top"/>
    </xf>
    <xf numFmtId="0" fontId="82" fillId="30" borderId="172" xfId="0" applyFont="1" applyFill="1" applyBorder="1" applyAlignment="1">
      <alignment horizontal="center" vertical="top"/>
    </xf>
    <xf numFmtId="0" fontId="82" fillId="30" borderId="186" xfId="0" applyFont="1" applyFill="1" applyBorder="1" applyAlignment="1">
      <alignment horizontal="center" vertical="top"/>
    </xf>
    <xf numFmtId="0" fontId="80" fillId="0" borderId="180" xfId="0" applyFont="1" applyBorder="1" applyAlignment="1">
      <alignment horizontal="center" vertical="top"/>
    </xf>
    <xf numFmtId="0" fontId="80" fillId="0" borderId="175" xfId="0" applyFont="1" applyBorder="1" applyAlignment="1">
      <alignment horizontal="center" vertical="top"/>
    </xf>
    <xf numFmtId="0" fontId="80" fillId="0" borderId="176" xfId="0" applyFont="1" applyBorder="1" applyAlignment="1">
      <alignment horizontal="center" vertical="top"/>
    </xf>
    <xf numFmtId="0" fontId="80" fillId="0" borderId="181" xfId="0" applyFont="1" applyBorder="1" applyAlignment="1">
      <alignment horizontal="center" vertical="top"/>
    </xf>
    <xf numFmtId="0" fontId="80" fillId="0" borderId="172" xfId="0" applyFont="1" applyBorder="1" applyAlignment="1">
      <alignment horizontal="center" vertical="top"/>
    </xf>
    <xf numFmtId="0" fontId="80" fillId="0" borderId="173" xfId="0" applyFont="1" applyBorder="1" applyAlignment="1">
      <alignment horizontal="center" vertical="top"/>
    </xf>
    <xf numFmtId="0" fontId="80" fillId="25" borderId="143" xfId="0" applyFont="1" applyFill="1" applyBorder="1" applyAlignment="1">
      <alignment horizontal="center" vertical="center"/>
    </xf>
    <xf numFmtId="0" fontId="80" fillId="25" borderId="144" xfId="0" applyFont="1" applyFill="1" applyBorder="1" applyAlignment="1">
      <alignment horizontal="center" vertical="center"/>
    </xf>
    <xf numFmtId="0" fontId="80" fillId="25" borderId="145" xfId="0" applyFont="1" applyFill="1" applyBorder="1" applyAlignment="1">
      <alignment horizontal="center" vertical="center"/>
    </xf>
    <xf numFmtId="0" fontId="80" fillId="28" borderId="143" xfId="0" applyFont="1" applyFill="1" applyBorder="1" applyAlignment="1">
      <alignment horizontal="center" vertical="center"/>
    </xf>
    <xf numFmtId="0" fontId="80" fillId="28" borderId="144" xfId="0" applyFont="1" applyFill="1" applyBorder="1" applyAlignment="1">
      <alignment horizontal="center" vertical="center"/>
    </xf>
    <xf numFmtId="0" fontId="80" fillId="28" borderId="145" xfId="0" applyFont="1" applyFill="1" applyBorder="1" applyAlignment="1">
      <alignment horizontal="center" vertical="center"/>
    </xf>
    <xf numFmtId="0" fontId="80" fillId="0" borderId="174" xfId="0" applyFont="1" applyBorder="1" applyAlignment="1">
      <alignment horizontal="center" vertical="top"/>
    </xf>
    <xf numFmtId="0" fontId="80" fillId="0" borderId="177" xfId="0" applyFont="1" applyBorder="1" applyAlignment="1">
      <alignment horizontal="center" vertical="top"/>
    </xf>
    <xf numFmtId="0" fontId="84" fillId="0" borderId="171" xfId="60" applyBorder="1" applyAlignment="1" applyProtection="1">
      <alignment horizontal="left" vertical="top"/>
    </xf>
    <xf numFmtId="0" fontId="84" fillId="0" borderId="172" xfId="60" applyBorder="1" applyAlignment="1" applyProtection="1">
      <alignment horizontal="left" vertical="top"/>
    </xf>
    <xf numFmtId="0" fontId="84" fillId="0" borderId="178" xfId="60" applyBorder="1" applyAlignment="1" applyProtection="1">
      <alignment horizontal="left" vertical="top"/>
    </xf>
    <xf numFmtId="0" fontId="84" fillId="0" borderId="166" xfId="60" applyBorder="1" applyAlignment="1" applyProtection="1">
      <alignment horizontal="left" vertical="top"/>
    </xf>
    <xf numFmtId="0" fontId="84" fillId="0" borderId="140" xfId="60" applyBorder="1" applyAlignment="1" applyProtection="1">
      <alignment horizontal="left" vertical="top"/>
    </xf>
    <xf numFmtId="0" fontId="84" fillId="0" borderId="141" xfId="60" applyBorder="1" applyAlignment="1" applyProtection="1">
      <alignment horizontal="left" vertical="top"/>
    </xf>
    <xf numFmtId="0" fontId="80" fillId="0" borderId="116" xfId="0" applyFont="1" applyBorder="1" applyAlignment="1">
      <alignment horizontal="center" vertical="center" wrapText="1"/>
    </xf>
    <xf numFmtId="0" fontId="41" fillId="0" borderId="0" xfId="0" applyFont="1" applyAlignment="1">
      <alignment horizontal="left" vertical="center"/>
    </xf>
    <xf numFmtId="0" fontId="80" fillId="2" borderId="143" xfId="0" applyFont="1" applyFill="1" applyBorder="1" applyAlignment="1">
      <alignment horizontal="center" vertical="center"/>
    </xf>
    <xf numFmtId="0" fontId="80" fillId="2" borderId="144" xfId="0" applyFont="1" applyFill="1" applyBorder="1" applyAlignment="1">
      <alignment horizontal="center" vertical="center"/>
    </xf>
    <xf numFmtId="0" fontId="80" fillId="2" borderId="145" xfId="0" applyFont="1" applyFill="1" applyBorder="1" applyAlignment="1">
      <alignment horizontal="center" vertical="center"/>
    </xf>
    <xf numFmtId="0" fontId="80" fillId="27" borderId="143" xfId="0" applyFont="1" applyFill="1" applyBorder="1" applyAlignment="1">
      <alignment horizontal="center" vertical="center"/>
    </xf>
    <xf numFmtId="0" fontId="80" fillId="27" borderId="144" xfId="0" applyFont="1" applyFill="1" applyBorder="1" applyAlignment="1">
      <alignment horizontal="center" vertical="center"/>
    </xf>
    <xf numFmtId="0" fontId="80" fillId="27" borderId="145" xfId="0" applyFont="1" applyFill="1" applyBorder="1" applyAlignment="1">
      <alignment horizontal="center" vertical="center"/>
    </xf>
    <xf numFmtId="0" fontId="80" fillId="26" borderId="143" xfId="0" applyFont="1" applyFill="1" applyBorder="1" applyAlignment="1">
      <alignment horizontal="center" vertical="center"/>
    </xf>
    <xf numFmtId="0" fontId="80" fillId="26" borderId="144" xfId="0" applyFont="1" applyFill="1" applyBorder="1" applyAlignment="1">
      <alignment horizontal="center" vertical="center"/>
    </xf>
    <xf numFmtId="0" fontId="80" fillId="26" borderId="145" xfId="0" applyFont="1" applyFill="1" applyBorder="1" applyAlignment="1">
      <alignment horizontal="center" vertical="center"/>
    </xf>
    <xf numFmtId="0" fontId="84" fillId="0" borderId="192" xfId="60" applyBorder="1" applyAlignment="1" applyProtection="1">
      <alignment horizontal="left" vertical="top"/>
    </xf>
    <xf numFmtId="0" fontId="84" fillId="0" borderId="193" xfId="60" applyBorder="1" applyAlignment="1" applyProtection="1">
      <alignment horizontal="left" vertical="top"/>
    </xf>
    <xf numFmtId="0" fontId="84" fillId="0" borderId="194" xfId="60" applyBorder="1" applyAlignment="1" applyProtection="1">
      <alignment horizontal="left" vertical="top"/>
    </xf>
    <xf numFmtId="0" fontId="84" fillId="0" borderId="168" xfId="60" applyBorder="1" applyAlignment="1" applyProtection="1">
      <alignment horizontal="left" vertical="top"/>
    </xf>
    <xf numFmtId="0" fontId="84" fillId="0" borderId="169" xfId="60" applyBorder="1" applyAlignment="1" applyProtection="1">
      <alignment horizontal="left" vertical="top"/>
    </xf>
    <xf numFmtId="0" fontId="84" fillId="0" borderId="179" xfId="60" applyBorder="1" applyAlignment="1" applyProtection="1">
      <alignment horizontal="left" vertical="top"/>
    </xf>
    <xf numFmtId="0" fontId="80" fillId="0" borderId="183" xfId="0" applyFont="1" applyBorder="1" applyAlignment="1">
      <alignment horizontal="center" vertical="top"/>
    </xf>
    <xf numFmtId="0" fontId="80" fillId="0" borderId="184" xfId="0" applyFont="1" applyBorder="1" applyAlignment="1">
      <alignment horizontal="center" vertical="top"/>
    </xf>
    <xf numFmtId="183" fontId="10" fillId="2" borderId="42" xfId="0" applyNumberFormat="1" applyFont="1" applyFill="1" applyBorder="1" applyAlignment="1" applyProtection="1">
      <alignment horizontal="center" vertical="center"/>
      <protection locked="0"/>
    </xf>
    <xf numFmtId="0" fontId="10" fillId="0" borderId="35" xfId="0" applyFont="1" applyBorder="1" applyAlignment="1">
      <alignment horizontal="left" vertical="center" indent="1"/>
    </xf>
    <xf numFmtId="0" fontId="10" fillId="0" borderId="0" xfId="0" applyFont="1" applyAlignment="1">
      <alignment horizontal="left" vertical="center" indent="1"/>
    </xf>
    <xf numFmtId="0" fontId="10" fillId="0" borderId="36" xfId="0" applyFont="1" applyBorder="1" applyAlignment="1">
      <alignment horizontal="left" vertical="center" indent="1"/>
    </xf>
    <xf numFmtId="0" fontId="10" fillId="0" borderId="41" xfId="0" applyFont="1" applyBorder="1" applyAlignment="1">
      <alignment horizontal="left" vertical="center"/>
    </xf>
    <xf numFmtId="0" fontId="10" fillId="0" borderId="42" xfId="0" applyFont="1" applyBorder="1" applyAlignment="1">
      <alignment horizontal="left" vertical="center"/>
    </xf>
    <xf numFmtId="0" fontId="10" fillId="0" borderId="43" xfId="0" applyFont="1" applyBorder="1" applyAlignment="1">
      <alignment horizontal="left" vertical="center"/>
    </xf>
    <xf numFmtId="0" fontId="10" fillId="0" borderId="42" xfId="0" applyFont="1" applyBorder="1" applyAlignment="1">
      <alignment horizontal="right" vertical="center" shrinkToFit="1"/>
    </xf>
    <xf numFmtId="0" fontId="10" fillId="0" borderId="42" xfId="0" applyFont="1" applyBorder="1" applyAlignment="1">
      <alignment horizontal="center" vertical="center"/>
    </xf>
    <xf numFmtId="0" fontId="2" fillId="0" borderId="35" xfId="0" applyFont="1" applyBorder="1" applyAlignment="1">
      <alignment horizontal="left" vertical="center" indent="1"/>
    </xf>
    <xf numFmtId="0" fontId="2" fillId="0" borderId="0" xfId="0" applyFont="1" applyAlignment="1">
      <alignment horizontal="left" vertical="center" indent="1"/>
    </xf>
    <xf numFmtId="0" fontId="2" fillId="0" borderId="36" xfId="0" applyFont="1" applyBorder="1" applyAlignment="1">
      <alignment horizontal="left" vertical="center" indent="1"/>
    </xf>
    <xf numFmtId="0" fontId="10" fillId="0" borderId="41" xfId="0" applyFont="1" applyBorder="1" applyAlignment="1">
      <alignment horizontal="center" vertical="center" shrinkToFit="1"/>
    </xf>
    <xf numFmtId="0" fontId="10" fillId="0" borderId="42" xfId="0" applyFont="1" applyBorder="1" applyAlignment="1">
      <alignment horizontal="center" vertical="center" shrinkToFit="1"/>
    </xf>
    <xf numFmtId="0" fontId="10" fillId="0" borderId="43" xfId="0" applyFont="1" applyBorder="1" applyAlignment="1">
      <alignment horizontal="center" vertical="center" shrinkToFit="1"/>
    </xf>
    <xf numFmtId="0" fontId="10" fillId="25" borderId="41" xfId="0" applyFont="1" applyFill="1" applyBorder="1" applyAlignment="1">
      <alignment horizontal="center" vertical="center" shrinkToFit="1"/>
    </xf>
    <xf numFmtId="0" fontId="10" fillId="25" borderId="42" xfId="0" applyFont="1" applyFill="1" applyBorder="1" applyAlignment="1">
      <alignment horizontal="center" vertical="center" shrinkToFit="1"/>
    </xf>
    <xf numFmtId="0" fontId="10" fillId="25" borderId="43" xfId="0" applyFont="1" applyFill="1" applyBorder="1" applyAlignment="1">
      <alignment horizontal="center" vertical="center" shrinkToFit="1"/>
    </xf>
    <xf numFmtId="0" fontId="10" fillId="0" borderId="4" xfId="0" applyFont="1" applyBorder="1" applyAlignment="1">
      <alignment horizontal="left" vertical="center"/>
    </xf>
    <xf numFmtId="0" fontId="10" fillId="2" borderId="42" xfId="0" applyFont="1" applyFill="1" applyBorder="1" applyAlignment="1" applyProtection="1">
      <alignment horizontal="center" vertical="center"/>
      <protection locked="0"/>
    </xf>
    <xf numFmtId="0" fontId="10" fillId="2" borderId="43" xfId="0" applyFont="1" applyFill="1" applyBorder="1" applyAlignment="1" applyProtection="1">
      <alignment horizontal="center" vertical="center"/>
      <protection locked="0"/>
    </xf>
    <xf numFmtId="0" fontId="78" fillId="25" borderId="42" xfId="0" applyFont="1" applyFill="1" applyBorder="1" applyAlignment="1" applyProtection="1">
      <alignment horizontal="center" vertical="center"/>
      <protection locked="0"/>
    </xf>
    <xf numFmtId="0" fontId="78" fillId="25" borderId="43" xfId="0" applyFont="1" applyFill="1" applyBorder="1" applyAlignment="1" applyProtection="1">
      <alignment horizontal="center" vertical="center"/>
      <protection locked="0"/>
    </xf>
    <xf numFmtId="0" fontId="10" fillId="25" borderId="1" xfId="0" applyFont="1" applyFill="1" applyBorder="1" applyAlignment="1">
      <alignment horizontal="left" vertical="center" wrapText="1"/>
    </xf>
    <xf numFmtId="0" fontId="10" fillId="25" borderId="2" xfId="0" applyFont="1" applyFill="1" applyBorder="1" applyAlignment="1">
      <alignment horizontal="left" vertical="center" wrapText="1"/>
    </xf>
    <xf numFmtId="0" fontId="10" fillId="25" borderId="3" xfId="0" applyFont="1" applyFill="1" applyBorder="1" applyAlignment="1">
      <alignment horizontal="left" vertical="center" wrapText="1"/>
    </xf>
    <xf numFmtId="0" fontId="10" fillId="25" borderId="41" xfId="0" applyFont="1" applyFill="1" applyBorder="1" applyAlignment="1">
      <alignment horizontal="right" vertical="center" shrinkToFit="1"/>
    </xf>
    <xf numFmtId="0" fontId="10" fillId="25" borderId="42" xfId="0" applyFont="1" applyFill="1" applyBorder="1" applyAlignment="1">
      <alignment horizontal="right" vertical="center" shrinkToFit="1"/>
    </xf>
    <xf numFmtId="3" fontId="10" fillId="25" borderId="41" xfId="0" applyNumberFormat="1" applyFont="1" applyFill="1" applyBorder="1" applyAlignment="1">
      <alignment horizontal="right" vertical="center" shrinkToFit="1"/>
    </xf>
    <xf numFmtId="3" fontId="10" fillId="25" borderId="42" xfId="0" applyNumberFormat="1" applyFont="1" applyFill="1" applyBorder="1" applyAlignment="1">
      <alignment horizontal="right" vertical="center" shrinkToFi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27" borderId="41" xfId="0" applyFont="1" applyFill="1" applyBorder="1" applyAlignment="1" applyProtection="1">
      <alignment horizontal="right" vertical="center" shrinkToFit="1"/>
      <protection locked="0"/>
    </xf>
    <xf numFmtId="0" fontId="10" fillId="27" borderId="42" xfId="0" applyFont="1" applyFill="1" applyBorder="1" applyAlignment="1" applyProtection="1">
      <alignment horizontal="right" vertical="center" shrinkToFit="1"/>
      <protection locked="0"/>
    </xf>
    <xf numFmtId="0" fontId="2" fillId="0" borderId="38" xfId="0" applyFont="1" applyBorder="1" applyAlignment="1">
      <alignment horizontal="right" vertical="center"/>
    </xf>
    <xf numFmtId="0" fontId="10" fillId="27" borderId="63" xfId="0" applyFont="1" applyFill="1" applyBorder="1" applyAlignment="1" applyProtection="1">
      <alignment horizontal="center" vertical="center"/>
      <protection locked="0"/>
    </xf>
    <xf numFmtId="0" fontId="2" fillId="0" borderId="33" xfId="0" applyFont="1" applyBorder="1" applyAlignment="1">
      <alignment horizontal="center" vertical="center"/>
    </xf>
    <xf numFmtId="0" fontId="9" fillId="0" borderId="35" xfId="0" applyFont="1" applyBorder="1" applyAlignment="1">
      <alignment horizontal="center" vertical="center"/>
    </xf>
    <xf numFmtId="0" fontId="9" fillId="0" borderId="0" xfId="0" applyFont="1" applyAlignment="1">
      <alignment horizontal="center" vertical="center"/>
    </xf>
    <xf numFmtId="0" fontId="9" fillId="0" borderId="36" xfId="0" applyFont="1" applyBorder="1" applyAlignment="1">
      <alignment horizontal="center" vertical="center"/>
    </xf>
    <xf numFmtId="3" fontId="78" fillId="25" borderId="42" xfId="0" applyNumberFormat="1" applyFont="1" applyFill="1" applyBorder="1" applyAlignment="1" applyProtection="1">
      <alignment horizontal="right" vertical="center" shrinkToFit="1"/>
      <protection locked="0"/>
    </xf>
    <xf numFmtId="0" fontId="10" fillId="25" borderId="41" xfId="0" applyFont="1" applyFill="1" applyBorder="1" applyAlignment="1">
      <alignment horizontal="left" vertical="center" shrinkToFit="1"/>
    </xf>
    <xf numFmtId="0" fontId="10" fillId="25" borderId="42" xfId="0" applyFont="1" applyFill="1" applyBorder="1" applyAlignment="1">
      <alignment horizontal="left" vertical="center" shrinkToFit="1"/>
    </xf>
    <xf numFmtId="0" fontId="10" fillId="25" borderId="43" xfId="0" applyFont="1" applyFill="1" applyBorder="1" applyAlignment="1">
      <alignment horizontal="left" vertical="center" shrinkToFit="1"/>
    </xf>
    <xf numFmtId="0" fontId="10" fillId="0" borderId="6" xfId="0" applyFont="1" applyBorder="1" applyAlignment="1">
      <alignment horizontal="left" vertical="center"/>
    </xf>
    <xf numFmtId="0" fontId="10" fillId="25" borderId="1" xfId="0" applyFont="1" applyFill="1" applyBorder="1" applyAlignment="1">
      <alignment horizontal="center" vertical="center" shrinkToFit="1"/>
    </xf>
    <xf numFmtId="0" fontId="10" fillId="25" borderId="2" xfId="0" applyFont="1" applyFill="1" applyBorder="1" applyAlignment="1">
      <alignment horizontal="center" vertical="center" shrinkToFit="1"/>
    </xf>
    <xf numFmtId="0" fontId="10" fillId="25" borderId="3" xfId="0" applyFont="1" applyFill="1" applyBorder="1" applyAlignment="1">
      <alignment horizontal="center" vertical="center" shrinkToFit="1"/>
    </xf>
    <xf numFmtId="0" fontId="10" fillId="25" borderId="6" xfId="0" applyFont="1" applyFill="1" applyBorder="1" applyAlignment="1">
      <alignment horizontal="center" vertical="center" shrinkToFit="1"/>
    </xf>
    <xf numFmtId="0" fontId="10" fillId="25" borderId="7" xfId="0" applyFont="1" applyFill="1" applyBorder="1" applyAlignment="1">
      <alignment horizontal="center" vertical="center" shrinkToFit="1"/>
    </xf>
    <xf numFmtId="0" fontId="10" fillId="25" borderId="8" xfId="0" applyFont="1" applyFill="1" applyBorder="1" applyAlignment="1">
      <alignment horizontal="center" vertical="center" shrinkToFit="1"/>
    </xf>
    <xf numFmtId="0" fontId="10" fillId="27" borderId="41" xfId="0" quotePrefix="1" applyFont="1" applyFill="1" applyBorder="1" applyAlignment="1" applyProtection="1">
      <alignment horizontal="right" vertical="center" shrinkToFit="1"/>
      <protection locked="0"/>
    </xf>
    <xf numFmtId="0" fontId="2" fillId="25" borderId="41" xfId="0" applyFont="1" applyFill="1" applyBorder="1" applyAlignment="1">
      <alignment horizontal="left" vertical="center"/>
    </xf>
    <xf numFmtId="0" fontId="2" fillId="25" borderId="42" xfId="0" applyFont="1" applyFill="1" applyBorder="1" applyAlignment="1">
      <alignment horizontal="left" vertical="center"/>
    </xf>
    <xf numFmtId="0" fontId="2" fillId="25" borderId="43" xfId="0" applyFont="1" applyFill="1" applyBorder="1" applyAlignment="1">
      <alignment horizontal="left" vertical="center"/>
    </xf>
    <xf numFmtId="0" fontId="2" fillId="0" borderId="1" xfId="0" applyFont="1" applyBorder="1" applyAlignment="1">
      <alignment horizontal="left" vertical="center"/>
    </xf>
    <xf numFmtId="0" fontId="10" fillId="26" borderId="42" xfId="0" applyFont="1" applyFill="1" applyBorder="1" applyAlignment="1" applyProtection="1">
      <alignment horizontal="left" vertical="center" shrinkToFit="1"/>
      <protection locked="0"/>
    </xf>
    <xf numFmtId="0" fontId="10" fillId="0" borderId="41" xfId="0" applyFont="1" applyBorder="1" applyAlignment="1">
      <alignment horizontal="left" vertical="center" indent="1"/>
    </xf>
    <xf numFmtId="0" fontId="10" fillId="0" borderId="42" xfId="0" applyFont="1" applyBorder="1" applyAlignment="1">
      <alignment horizontal="left" vertical="center" indent="1"/>
    </xf>
    <xf numFmtId="0" fontId="10" fillId="0" borderId="43" xfId="0" applyFont="1" applyBorder="1" applyAlignment="1">
      <alignment horizontal="left" vertical="center" indent="1"/>
    </xf>
    <xf numFmtId="0" fontId="10" fillId="2" borderId="41" xfId="0" applyFont="1" applyFill="1" applyBorder="1" applyAlignment="1" applyProtection="1">
      <alignment horizontal="right" vertical="center" shrinkToFit="1"/>
      <protection locked="0"/>
    </xf>
    <xf numFmtId="0" fontId="10" fillId="2" borderId="42" xfId="0" applyFont="1" applyFill="1" applyBorder="1" applyAlignment="1" applyProtection="1">
      <alignment horizontal="right" vertical="center" shrinkToFit="1"/>
      <protection locked="0"/>
    </xf>
    <xf numFmtId="0" fontId="2" fillId="0" borderId="42"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left" vertical="top"/>
    </xf>
    <xf numFmtId="0" fontId="2" fillId="2" borderId="61" xfId="0" applyFont="1" applyFill="1" applyBorder="1" applyAlignment="1" applyProtection="1">
      <alignment horizontal="left" vertical="center"/>
      <protection locked="0"/>
    </xf>
    <xf numFmtId="0" fontId="2" fillId="2" borderId="62" xfId="0" applyFont="1" applyFill="1" applyBorder="1" applyAlignment="1" applyProtection="1">
      <alignment horizontal="left" vertical="center"/>
      <protection locked="0"/>
    </xf>
    <xf numFmtId="0" fontId="2" fillId="0" borderId="41" xfId="0" applyFont="1" applyBorder="1" applyAlignment="1">
      <alignment horizontal="left" vertical="center" indent="1"/>
    </xf>
    <xf numFmtId="0" fontId="2" fillId="0" borderId="42" xfId="0" applyFont="1" applyBorder="1" applyAlignment="1">
      <alignment horizontal="left" vertical="center" indent="1"/>
    </xf>
    <xf numFmtId="0" fontId="2" fillId="0" borderId="43" xfId="0" applyFont="1" applyBorder="1" applyAlignment="1">
      <alignment horizontal="left" vertical="center" indent="1"/>
    </xf>
    <xf numFmtId="0" fontId="10" fillId="2" borderId="86" xfId="0" applyFont="1" applyFill="1" applyBorder="1" applyAlignment="1" applyProtection="1">
      <alignment horizontal="right" vertical="center"/>
      <protection locked="0"/>
    </xf>
    <xf numFmtId="0" fontId="10" fillId="2" borderId="87" xfId="0" applyFont="1" applyFill="1" applyBorder="1" applyAlignment="1" applyProtection="1">
      <alignment horizontal="right" vertical="center"/>
      <protection locked="0"/>
    </xf>
    <xf numFmtId="0" fontId="10" fillId="2" borderId="86" xfId="1" applyNumberFormat="1" applyFont="1" applyFill="1" applyBorder="1" applyAlignment="1" applyProtection="1">
      <alignment horizontal="right" vertical="center"/>
      <protection locked="0"/>
    </xf>
    <xf numFmtId="0" fontId="10" fillId="2" borderId="87" xfId="1" applyNumberFormat="1" applyFont="1" applyFill="1" applyBorder="1" applyAlignment="1" applyProtection="1">
      <alignment horizontal="right" vertical="center"/>
      <protection locked="0"/>
    </xf>
    <xf numFmtId="0" fontId="2" fillId="0" borderId="92" xfId="0" applyFont="1" applyBorder="1" applyAlignment="1">
      <alignment horizontal="center" vertical="center" textRotation="255"/>
    </xf>
    <xf numFmtId="0" fontId="2" fillId="0" borderId="93"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0" xfId="0" applyFont="1" applyAlignment="1">
      <alignment horizontal="center" vertical="center" textRotation="255"/>
    </xf>
    <xf numFmtId="0" fontId="2" fillId="0" borderId="6" xfId="0" applyFont="1" applyBorder="1" applyAlignment="1">
      <alignment horizontal="center" vertical="center" textRotation="255"/>
    </xf>
    <xf numFmtId="0" fontId="2" fillId="0" borderId="7" xfId="0" applyFont="1" applyBorder="1" applyAlignment="1">
      <alignment horizontal="center" vertical="center" textRotation="255"/>
    </xf>
    <xf numFmtId="0" fontId="10" fillId="0" borderId="38" xfId="0" applyFont="1" applyBorder="1" applyAlignment="1">
      <alignment horizontal="right" vertical="center"/>
    </xf>
    <xf numFmtId="0" fontId="10" fillId="2" borderId="7" xfId="0" applyFont="1" applyFill="1" applyBorder="1" applyAlignment="1" applyProtection="1">
      <alignment horizontal="center" vertical="center" shrinkToFit="1"/>
      <protection locked="0"/>
    </xf>
    <xf numFmtId="0" fontId="10" fillId="0" borderId="7" xfId="0" applyFont="1" applyBorder="1" applyAlignment="1">
      <alignment horizontal="center" vertical="center"/>
    </xf>
    <xf numFmtId="0" fontId="10" fillId="2" borderId="89" xfId="0" applyFont="1" applyFill="1" applyBorder="1" applyAlignment="1" applyProtection="1">
      <alignment horizontal="center" vertical="center"/>
      <protection locked="0"/>
    </xf>
    <xf numFmtId="0" fontId="10" fillId="2" borderId="90" xfId="0" applyFont="1" applyFill="1" applyBorder="1" applyAlignment="1" applyProtection="1">
      <alignment horizontal="center" vertical="center"/>
      <protection locked="0"/>
    </xf>
    <xf numFmtId="0" fontId="10" fillId="2" borderId="50" xfId="0" applyFont="1" applyFill="1" applyBorder="1" applyAlignment="1" applyProtection="1">
      <alignment horizontal="right" vertical="center"/>
      <protection locked="0"/>
    </xf>
    <xf numFmtId="0" fontId="10" fillId="2" borderId="51" xfId="0" applyFont="1" applyFill="1" applyBorder="1" applyAlignment="1" applyProtection="1">
      <alignment horizontal="right" vertical="center"/>
      <protection locked="0"/>
    </xf>
    <xf numFmtId="0" fontId="10" fillId="2" borderId="95" xfId="0" quotePrefix="1" applyFont="1" applyFill="1" applyBorder="1" applyAlignment="1" applyProtection="1">
      <alignment horizontal="center" vertical="center"/>
      <protection locked="0"/>
    </xf>
    <xf numFmtId="0" fontId="10" fillId="2" borderId="96" xfId="0" applyFont="1" applyFill="1" applyBorder="1" applyAlignment="1" applyProtection="1">
      <alignment horizontal="center" vertical="center"/>
      <protection locked="0"/>
    </xf>
    <xf numFmtId="0" fontId="10" fillId="2" borderId="97" xfId="0" applyFont="1" applyFill="1" applyBorder="1" applyAlignment="1" applyProtection="1">
      <alignment horizontal="center" vertical="center"/>
      <protection locked="0"/>
    </xf>
    <xf numFmtId="0" fontId="78" fillId="25" borderId="51" xfId="0" applyFont="1" applyFill="1" applyBorder="1" applyAlignment="1" applyProtection="1">
      <alignment horizontal="right" vertical="center"/>
      <protection locked="0"/>
    </xf>
    <xf numFmtId="179" fontId="10" fillId="2" borderId="41" xfId="1" applyNumberFormat="1" applyFont="1" applyFill="1" applyBorder="1" applyAlignment="1" applyProtection="1">
      <alignment horizontal="right" vertical="center" shrinkToFit="1"/>
      <protection locked="0"/>
    </xf>
    <xf numFmtId="179" fontId="10" fillId="2" borderId="42" xfId="1" applyNumberFormat="1" applyFont="1" applyFill="1" applyBorder="1" applyAlignment="1" applyProtection="1">
      <alignment horizontal="right" vertical="center" shrinkToFit="1"/>
      <protection locked="0"/>
    </xf>
    <xf numFmtId="38" fontId="10" fillId="2" borderId="86" xfId="1" applyFont="1" applyFill="1" applyBorder="1" applyAlignment="1" applyProtection="1">
      <alignment horizontal="right" vertical="center"/>
      <protection locked="0"/>
    </xf>
    <xf numFmtId="38" fontId="10" fillId="2" borderId="87" xfId="1" applyFont="1" applyFill="1" applyBorder="1" applyAlignment="1" applyProtection="1">
      <alignment horizontal="right" vertical="center"/>
      <protection locked="0"/>
    </xf>
    <xf numFmtId="0" fontId="10" fillId="2" borderId="92" xfId="0" applyFont="1" applyFill="1" applyBorder="1" applyAlignment="1" applyProtection="1">
      <alignment horizontal="left" vertical="top" wrapText="1"/>
      <protection locked="0"/>
    </xf>
    <xf numFmtId="0" fontId="10" fillId="2" borderId="93" xfId="0" applyFont="1" applyFill="1" applyBorder="1" applyAlignment="1" applyProtection="1">
      <alignment horizontal="left" vertical="top"/>
      <protection locked="0"/>
    </xf>
    <xf numFmtId="0" fontId="10" fillId="2" borderId="94" xfId="0" applyFont="1" applyFill="1" applyBorder="1" applyAlignment="1" applyProtection="1">
      <alignment horizontal="left" vertical="top"/>
      <protection locked="0"/>
    </xf>
    <xf numFmtId="0" fontId="10" fillId="2" borderId="4" xfId="0" applyFont="1" applyFill="1" applyBorder="1" applyAlignment="1" applyProtection="1">
      <alignment horizontal="left" vertical="top"/>
      <protection locked="0"/>
    </xf>
    <xf numFmtId="0" fontId="10" fillId="2" borderId="0" xfId="0" applyFont="1" applyFill="1" applyAlignment="1" applyProtection="1">
      <alignment horizontal="left" vertical="top"/>
      <protection locked="0"/>
    </xf>
    <xf numFmtId="0" fontId="10" fillId="2" borderId="5" xfId="0" applyFont="1" applyFill="1" applyBorder="1" applyAlignment="1" applyProtection="1">
      <alignment horizontal="left" vertical="top"/>
      <protection locked="0"/>
    </xf>
    <xf numFmtId="0" fontId="10" fillId="2" borderId="6" xfId="0" applyFont="1" applyFill="1" applyBorder="1" applyAlignment="1" applyProtection="1">
      <alignment horizontal="left" vertical="top"/>
      <protection locked="0"/>
    </xf>
    <xf numFmtId="0" fontId="10" fillId="2" borderId="7" xfId="0" applyFont="1" applyFill="1" applyBorder="1" applyAlignment="1" applyProtection="1">
      <alignment horizontal="left" vertical="top"/>
      <protection locked="0"/>
    </xf>
    <xf numFmtId="0" fontId="10" fillId="2" borderId="8" xfId="0" applyFont="1" applyFill="1" applyBorder="1" applyAlignment="1" applyProtection="1">
      <alignment horizontal="left" vertical="top"/>
      <protection locked="0"/>
    </xf>
    <xf numFmtId="0" fontId="10" fillId="2" borderId="51" xfId="1" applyNumberFormat="1" applyFont="1" applyFill="1" applyBorder="1" applyAlignment="1" applyProtection="1">
      <alignment horizontal="right" vertical="center" shrinkToFit="1"/>
      <protection locked="0"/>
    </xf>
    <xf numFmtId="179" fontId="10" fillId="2" borderId="51" xfId="1" applyNumberFormat="1" applyFont="1" applyFill="1" applyBorder="1" applyAlignment="1" applyProtection="1">
      <alignment horizontal="right" vertical="center" shrinkToFit="1"/>
      <protection locked="0"/>
    </xf>
    <xf numFmtId="0" fontId="10" fillId="2" borderId="4" xfId="0" quotePrefix="1" applyFont="1" applyFill="1" applyBorder="1" applyAlignment="1" applyProtection="1">
      <alignment horizontal="left" vertical="top" wrapText="1"/>
      <protection locked="0"/>
    </xf>
    <xf numFmtId="0" fontId="10" fillId="2" borderId="0" xfId="0" quotePrefix="1" applyFont="1" applyFill="1" applyAlignment="1" applyProtection="1">
      <alignment horizontal="left" vertical="top" wrapText="1"/>
      <protection locked="0"/>
    </xf>
    <xf numFmtId="0" fontId="10" fillId="2" borderId="5" xfId="0" quotePrefix="1" applyFont="1" applyFill="1" applyBorder="1" applyAlignment="1" applyProtection="1">
      <alignment horizontal="left" vertical="top" wrapText="1"/>
      <protection locked="0"/>
    </xf>
    <xf numFmtId="0" fontId="10" fillId="2" borderId="6" xfId="0" quotePrefix="1" applyFont="1" applyFill="1" applyBorder="1" applyAlignment="1" applyProtection="1">
      <alignment horizontal="left" vertical="top" wrapText="1"/>
      <protection locked="0"/>
    </xf>
    <xf numFmtId="0" fontId="10" fillId="2" borderId="7" xfId="0" quotePrefix="1" applyFont="1" applyFill="1" applyBorder="1" applyAlignment="1" applyProtection="1">
      <alignment horizontal="left" vertical="top" wrapText="1"/>
      <protection locked="0"/>
    </xf>
    <xf numFmtId="0" fontId="10" fillId="2" borderId="8" xfId="0" quotePrefix="1" applyFont="1" applyFill="1" applyBorder="1" applyAlignment="1" applyProtection="1">
      <alignment horizontal="left" vertical="top" wrapText="1"/>
      <protection locked="0"/>
    </xf>
    <xf numFmtId="0" fontId="10" fillId="2" borderId="89" xfId="0" applyFont="1" applyFill="1" applyBorder="1" applyAlignment="1" applyProtection="1">
      <alignment horizontal="right" vertical="center"/>
      <protection locked="0"/>
    </xf>
    <xf numFmtId="0" fontId="10" fillId="2" borderId="90" xfId="0" applyFont="1" applyFill="1" applyBorder="1" applyAlignment="1" applyProtection="1">
      <alignment horizontal="right" vertical="center"/>
      <protection locked="0"/>
    </xf>
    <xf numFmtId="179" fontId="10" fillId="2" borderId="45" xfId="1" applyNumberFormat="1" applyFont="1" applyFill="1" applyBorder="1" applyAlignment="1" applyProtection="1">
      <alignment horizontal="right" vertical="center" shrinkToFit="1"/>
      <protection locked="0"/>
    </xf>
    <xf numFmtId="179" fontId="10" fillId="2" borderId="46" xfId="1" applyNumberFormat="1" applyFont="1" applyFill="1" applyBorder="1" applyAlignment="1" applyProtection="1">
      <alignment horizontal="right" vertical="center" shrinkToFit="1"/>
      <protection locked="0"/>
    </xf>
    <xf numFmtId="179" fontId="10" fillId="2" borderId="46" xfId="1" applyNumberFormat="1" applyFont="1" applyFill="1" applyBorder="1" applyAlignment="1" applyProtection="1">
      <alignment horizontal="center" vertical="center" shrinkToFit="1"/>
      <protection locked="0"/>
    </xf>
    <xf numFmtId="0" fontId="10" fillId="2" borderId="95" xfId="0" applyFont="1" applyFill="1" applyBorder="1" applyAlignment="1" applyProtection="1">
      <alignment horizontal="center" vertical="center"/>
      <protection locked="0"/>
    </xf>
    <xf numFmtId="0" fontId="10" fillId="2" borderId="86" xfId="0" applyFont="1" applyFill="1" applyBorder="1" applyAlignment="1" applyProtection="1">
      <alignment horizontal="center" vertical="center"/>
      <protection locked="0"/>
    </xf>
    <xf numFmtId="0" fontId="10" fillId="2" borderId="87" xfId="0" applyFont="1" applyFill="1" applyBorder="1" applyAlignment="1" applyProtection="1">
      <alignment horizontal="center" vertical="center"/>
      <protection locked="0"/>
    </xf>
    <xf numFmtId="0" fontId="10" fillId="2" borderId="88" xfId="0" applyFont="1" applyFill="1" applyBorder="1" applyAlignment="1" applyProtection="1">
      <alignment horizontal="center" vertical="center"/>
      <protection locked="0"/>
    </xf>
    <xf numFmtId="0" fontId="10" fillId="0" borderId="92" xfId="0" quotePrefix="1" applyFont="1" applyBorder="1" applyAlignment="1">
      <alignment horizontal="left" vertical="center"/>
    </xf>
    <xf numFmtId="0" fontId="10" fillId="0" borderId="94" xfId="0" applyFont="1" applyBorder="1" applyAlignment="1">
      <alignment horizontal="left" vertical="center"/>
    </xf>
    <xf numFmtId="0" fontId="10" fillId="0" borderId="96" xfId="0" applyFont="1" applyBorder="1" applyAlignment="1">
      <alignment horizontal="center" vertical="center" shrinkToFit="1"/>
    </xf>
    <xf numFmtId="0" fontId="10" fillId="0" borderId="97" xfId="0" applyFont="1" applyBorder="1" applyAlignment="1">
      <alignment horizontal="center" vertical="center" shrinkToFit="1"/>
    </xf>
    <xf numFmtId="0" fontId="10" fillId="0" borderId="53" xfId="0" applyFont="1" applyBorder="1" applyAlignment="1">
      <alignment horizontal="center" vertical="center" shrinkToFit="1"/>
    </xf>
    <xf numFmtId="0" fontId="10" fillId="0" borderId="54" xfId="0" applyFont="1" applyBorder="1" applyAlignment="1">
      <alignment horizontal="center" vertical="center" shrinkToFit="1"/>
    </xf>
    <xf numFmtId="0" fontId="78" fillId="25" borderId="96" xfId="0" applyFont="1" applyFill="1" applyBorder="1" applyAlignment="1" applyProtection="1">
      <alignment horizontal="right" vertical="center"/>
      <protection locked="0"/>
    </xf>
    <xf numFmtId="0" fontId="2" fillId="0" borderId="94"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8" xfId="0" applyFont="1" applyBorder="1" applyAlignment="1">
      <alignment horizontal="center" vertical="center" textRotation="255"/>
    </xf>
    <xf numFmtId="0" fontId="10" fillId="2" borderId="41" xfId="0" applyFont="1" applyFill="1" applyBorder="1" applyAlignment="1" applyProtection="1">
      <alignment horizontal="right" vertical="center"/>
      <protection locked="0"/>
    </xf>
    <xf numFmtId="0" fontId="10" fillId="2" borderId="42" xfId="0" applyFont="1" applyFill="1" applyBorder="1" applyAlignment="1" applyProtection="1">
      <alignment horizontal="right" vertical="center"/>
      <protection locked="0"/>
    </xf>
    <xf numFmtId="38" fontId="10" fillId="2" borderId="87" xfId="1" applyFont="1" applyFill="1" applyBorder="1" applyAlignment="1" applyProtection="1">
      <alignment horizontal="right" vertical="center" shrinkToFit="1"/>
      <protection locked="0"/>
    </xf>
    <xf numFmtId="0" fontId="78" fillId="25" borderId="51" xfId="0" quotePrefix="1" applyFont="1" applyFill="1" applyBorder="1" applyAlignment="1" applyProtection="1">
      <alignment horizontal="right" vertical="center"/>
      <protection locked="0"/>
    </xf>
    <xf numFmtId="0" fontId="10" fillId="2" borderId="50" xfId="0" quotePrefix="1" applyFont="1" applyFill="1" applyBorder="1" applyAlignment="1" applyProtection="1">
      <alignment horizontal="center" vertical="center"/>
      <protection locked="0"/>
    </xf>
    <xf numFmtId="0" fontId="10" fillId="2" borderId="51" xfId="0" applyFont="1" applyFill="1" applyBorder="1" applyAlignment="1" applyProtection="1">
      <alignment horizontal="center" vertical="center"/>
      <protection locked="0"/>
    </xf>
    <xf numFmtId="0" fontId="10" fillId="2" borderId="52" xfId="0" applyFont="1" applyFill="1" applyBorder="1" applyAlignment="1" applyProtection="1">
      <alignment horizontal="center" vertical="center"/>
      <protection locked="0"/>
    </xf>
    <xf numFmtId="0" fontId="10" fillId="26" borderId="86" xfId="0" quotePrefix="1" applyFont="1" applyFill="1" applyBorder="1" applyAlignment="1" applyProtection="1">
      <alignment horizontal="center" vertical="center"/>
      <protection locked="0"/>
    </xf>
    <xf numFmtId="0" fontId="10" fillId="26" borderId="87" xfId="0" applyFont="1" applyFill="1" applyBorder="1" applyAlignment="1" applyProtection="1">
      <alignment horizontal="center" vertical="center"/>
      <protection locked="0"/>
    </xf>
    <xf numFmtId="0" fontId="10" fillId="26" borderId="88" xfId="0" applyFont="1" applyFill="1" applyBorder="1" applyAlignment="1" applyProtection="1">
      <alignment horizontal="center" vertical="center"/>
      <protection locked="0"/>
    </xf>
    <xf numFmtId="0" fontId="10" fillId="2" borderId="92" xfId="0" applyFont="1" applyFill="1" applyBorder="1" applyAlignment="1" applyProtection="1">
      <alignment horizontal="center" vertical="center" shrinkToFit="1"/>
      <protection locked="0"/>
    </xf>
    <xf numFmtId="0" fontId="10" fillId="2" borderId="93" xfId="0" applyFont="1" applyFill="1" applyBorder="1" applyAlignment="1" applyProtection="1">
      <alignment horizontal="center" vertical="center" shrinkToFit="1"/>
      <protection locked="0"/>
    </xf>
    <xf numFmtId="0" fontId="10" fillId="2" borderId="94" xfId="0" applyFont="1" applyFill="1" applyBorder="1" applyAlignment="1" applyProtection="1">
      <alignment horizontal="center" vertical="center" shrinkToFit="1"/>
      <protection locked="0"/>
    </xf>
    <xf numFmtId="0" fontId="10" fillId="2" borderId="6" xfId="0" applyFont="1" applyFill="1" applyBorder="1" applyAlignment="1" applyProtection="1">
      <alignment horizontal="center" vertical="center" shrinkToFit="1"/>
      <protection locked="0"/>
    </xf>
    <xf numFmtId="0" fontId="10" fillId="2" borderId="8" xfId="0" applyFont="1" applyFill="1" applyBorder="1" applyAlignment="1" applyProtection="1">
      <alignment horizontal="center" vertical="center" shrinkToFit="1"/>
      <protection locked="0"/>
    </xf>
    <xf numFmtId="0" fontId="36" fillId="2" borderId="92" xfId="0" applyFont="1" applyFill="1" applyBorder="1" applyAlignment="1" applyProtection="1">
      <alignment horizontal="center" vertical="center" wrapText="1" shrinkToFit="1"/>
      <protection locked="0"/>
    </xf>
    <xf numFmtId="0" fontId="36" fillId="2" borderId="93" xfId="0" applyFont="1" applyFill="1" applyBorder="1" applyAlignment="1" applyProtection="1">
      <alignment horizontal="center" vertical="center" wrapText="1" shrinkToFit="1"/>
      <protection locked="0"/>
    </xf>
    <xf numFmtId="0" fontId="36" fillId="2" borderId="94" xfId="0" applyFont="1" applyFill="1" applyBorder="1" applyAlignment="1" applyProtection="1">
      <alignment horizontal="center" vertical="center" wrapText="1" shrinkToFit="1"/>
      <protection locked="0"/>
    </xf>
    <xf numFmtId="0" fontId="36" fillId="2" borderId="6" xfId="0" applyFont="1" applyFill="1" applyBorder="1" applyAlignment="1" applyProtection="1">
      <alignment horizontal="center" vertical="center" wrapText="1" shrinkToFit="1"/>
      <protection locked="0"/>
    </xf>
    <xf numFmtId="0" fontId="36" fillId="2" borderId="7" xfId="0" applyFont="1" applyFill="1" applyBorder="1" applyAlignment="1" applyProtection="1">
      <alignment horizontal="center" vertical="center" wrapText="1" shrinkToFit="1"/>
      <protection locked="0"/>
    </xf>
    <xf numFmtId="0" fontId="36" fillId="2" borderId="8" xfId="0" applyFont="1" applyFill="1" applyBorder="1" applyAlignment="1" applyProtection="1">
      <alignment horizontal="center" vertical="center" wrapText="1" shrinkToFit="1"/>
      <protection locked="0"/>
    </xf>
    <xf numFmtId="0" fontId="10" fillId="25" borderId="6" xfId="0" applyFont="1" applyFill="1" applyBorder="1" applyAlignment="1">
      <alignment horizontal="center" vertical="center" wrapText="1" shrinkToFit="1"/>
    </xf>
    <xf numFmtId="0" fontId="10" fillId="25" borderId="92" xfId="0" applyFont="1" applyFill="1" applyBorder="1" applyAlignment="1">
      <alignment horizontal="center" vertical="center" shrinkToFit="1"/>
    </xf>
    <xf numFmtId="0" fontId="10" fillId="25" borderId="93" xfId="0" applyFont="1" applyFill="1" applyBorder="1" applyAlignment="1">
      <alignment horizontal="center" vertical="center" shrinkToFit="1"/>
    </xf>
    <xf numFmtId="0" fontId="10" fillId="25" borderId="92" xfId="0" applyFont="1" applyFill="1" applyBorder="1" applyAlignment="1">
      <alignment horizontal="center" vertical="center" wrapText="1" shrinkToFit="1"/>
    </xf>
    <xf numFmtId="0" fontId="10" fillId="25" borderId="94" xfId="0" applyFont="1" applyFill="1" applyBorder="1" applyAlignment="1">
      <alignment horizontal="center" vertical="center" shrinkToFit="1"/>
    </xf>
    <xf numFmtId="0" fontId="13" fillId="0" borderId="35" xfId="0" applyFont="1" applyBorder="1" applyAlignment="1">
      <alignment horizontal="center" vertical="center"/>
    </xf>
    <xf numFmtId="0" fontId="13" fillId="0" borderId="0" xfId="0" applyFont="1" applyAlignment="1">
      <alignment horizontal="center" vertical="center"/>
    </xf>
    <xf numFmtId="0" fontId="13" fillId="0" borderId="36" xfId="0" applyFont="1" applyBorder="1" applyAlignment="1">
      <alignment horizontal="center" vertical="center"/>
    </xf>
    <xf numFmtId="0" fontId="10" fillId="2" borderId="86" xfId="0" applyFont="1" applyFill="1" applyBorder="1" applyAlignment="1" applyProtection="1">
      <alignment horizontal="center" vertical="center" shrinkToFit="1"/>
      <protection locked="0"/>
    </xf>
    <xf numFmtId="0" fontId="10" fillId="2" borderId="87" xfId="0" applyFont="1" applyFill="1" applyBorder="1" applyAlignment="1" applyProtection="1">
      <alignment horizontal="center" vertical="center" shrinkToFit="1"/>
      <protection locked="0"/>
    </xf>
    <xf numFmtId="0" fontId="10" fillId="26" borderId="86" xfId="0" applyFont="1" applyFill="1" applyBorder="1" applyAlignment="1" applyProtection="1">
      <alignment horizontal="center" vertical="center" shrinkToFit="1"/>
      <protection locked="0"/>
    </xf>
    <xf numFmtId="0" fontId="10" fillId="26" borderId="87" xfId="0" applyFont="1" applyFill="1" applyBorder="1" applyAlignment="1" applyProtection="1">
      <alignment horizontal="center" vertical="center" shrinkToFit="1"/>
      <protection locked="0"/>
    </xf>
    <xf numFmtId="0" fontId="10" fillId="0" borderId="86" xfId="0" applyFont="1" applyBorder="1" applyAlignment="1">
      <alignment horizontal="center" vertical="center"/>
    </xf>
    <xf numFmtId="0" fontId="10" fillId="0" borderId="87" xfId="0" applyFont="1" applyBorder="1" applyAlignment="1">
      <alignment horizontal="center" vertical="center"/>
    </xf>
    <xf numFmtId="0" fontId="10" fillId="0" borderId="88" xfId="0" applyFont="1" applyBorder="1" applyAlignment="1">
      <alignment horizontal="center" vertical="center"/>
    </xf>
    <xf numFmtId="0" fontId="10" fillId="0" borderId="92"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26" borderId="1" xfId="0" applyFont="1" applyFill="1" applyBorder="1" applyAlignment="1" applyProtection="1">
      <alignment horizontal="center" vertical="center" shrinkToFit="1"/>
      <protection locked="0"/>
    </xf>
    <xf numFmtId="0" fontId="10" fillId="26" borderId="93" xfId="0" applyFont="1" applyFill="1" applyBorder="1" applyAlignment="1" applyProtection="1">
      <alignment horizontal="center" vertical="center" shrinkToFit="1"/>
      <protection locked="0"/>
    </xf>
    <xf numFmtId="0" fontId="10" fillId="26" borderId="3" xfId="0" applyFont="1" applyFill="1" applyBorder="1" applyAlignment="1" applyProtection="1">
      <alignment horizontal="center" vertical="center" shrinkToFit="1"/>
      <protection locked="0"/>
    </xf>
    <xf numFmtId="0" fontId="10" fillId="26" borderId="6" xfId="0" applyFont="1" applyFill="1" applyBorder="1" applyAlignment="1" applyProtection="1">
      <alignment horizontal="center" vertical="center" shrinkToFit="1"/>
      <protection locked="0"/>
    </xf>
    <xf numFmtId="0" fontId="10" fillId="26" borderId="7" xfId="0" applyFont="1" applyFill="1" applyBorder="1" applyAlignment="1" applyProtection="1">
      <alignment horizontal="center" vertical="center" shrinkToFit="1"/>
      <protection locked="0"/>
    </xf>
    <xf numFmtId="0" fontId="10" fillId="26" borderId="8" xfId="0" applyFont="1" applyFill="1" applyBorder="1" applyAlignment="1" applyProtection="1">
      <alignment horizontal="center" vertical="center" shrinkToFit="1"/>
      <protection locked="0"/>
    </xf>
    <xf numFmtId="0" fontId="10" fillId="26" borderId="1" xfId="0" applyFont="1" applyFill="1" applyBorder="1" applyAlignment="1" applyProtection="1">
      <alignment horizontal="center" vertical="center" wrapText="1" shrinkToFit="1"/>
      <protection locked="0"/>
    </xf>
    <xf numFmtId="0" fontId="10" fillId="0" borderId="92" xfId="0" applyFont="1" applyBorder="1" applyAlignment="1">
      <alignment horizontal="center" vertical="center"/>
    </xf>
    <xf numFmtId="0" fontId="10" fillId="0" borderId="94" xfId="0" applyFont="1" applyBorder="1" applyAlignment="1">
      <alignment horizontal="center"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26" borderId="88" xfId="0" applyFont="1" applyFill="1" applyBorder="1" applyAlignment="1" applyProtection="1">
      <alignment horizontal="center" vertical="center" shrinkToFit="1"/>
      <protection locked="0"/>
    </xf>
    <xf numFmtId="0" fontId="10" fillId="2" borderId="88" xfId="0" applyFont="1" applyFill="1" applyBorder="1" applyAlignment="1" applyProtection="1">
      <alignment horizontal="center" vertical="center" shrinkToFit="1"/>
      <protection locked="0"/>
    </xf>
    <xf numFmtId="0" fontId="10" fillId="26" borderId="41" xfId="0" applyFont="1" applyFill="1" applyBorder="1" applyAlignment="1" applyProtection="1">
      <alignment horizontal="center" vertical="center" shrinkToFit="1"/>
      <protection locked="0"/>
    </xf>
    <xf numFmtId="0" fontId="10" fillId="26" borderId="43" xfId="0" applyFont="1" applyFill="1" applyBorder="1" applyAlignment="1" applyProtection="1">
      <alignment horizontal="center" vertical="center" shrinkToFit="1"/>
      <protection locked="0"/>
    </xf>
    <xf numFmtId="0" fontId="10" fillId="0" borderId="92" xfId="0" applyFont="1" applyBorder="1" applyAlignment="1">
      <alignment horizontal="center" vertical="center" textRotation="255"/>
    </xf>
    <xf numFmtId="0" fontId="10" fillId="0" borderId="94" xfId="0" applyFont="1" applyBorder="1" applyAlignment="1">
      <alignment horizontal="center" vertical="center" textRotation="255"/>
    </xf>
    <xf numFmtId="0" fontId="10" fillId="0" borderId="4"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6"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25" borderId="92" xfId="0" applyFont="1" applyFill="1" applyBorder="1" applyAlignment="1">
      <alignment horizontal="center" vertical="center"/>
    </xf>
    <xf numFmtId="0" fontId="10" fillId="25" borderId="94" xfId="0" applyFont="1" applyFill="1" applyBorder="1" applyAlignment="1">
      <alignment horizontal="center" vertical="center"/>
    </xf>
    <xf numFmtId="0" fontId="10" fillId="25" borderId="6" xfId="0" applyFont="1" applyFill="1" applyBorder="1" applyAlignment="1">
      <alignment horizontal="center" vertical="center"/>
    </xf>
    <xf numFmtId="0" fontId="10" fillId="25" borderId="8" xfId="0" applyFont="1" applyFill="1" applyBorder="1" applyAlignment="1">
      <alignment horizontal="center" vertical="center"/>
    </xf>
    <xf numFmtId="0" fontId="10" fillId="25" borderId="4" xfId="0" applyFont="1" applyFill="1" applyBorder="1" applyAlignment="1">
      <alignment horizontal="center" vertical="center"/>
    </xf>
    <xf numFmtId="0" fontId="10" fillId="25" borderId="5" xfId="0" applyFont="1" applyFill="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2" borderId="41" xfId="0" applyFont="1" applyFill="1" applyBorder="1" applyAlignment="1" applyProtection="1">
      <alignment horizontal="center" vertical="center" shrinkToFit="1"/>
      <protection locked="0"/>
    </xf>
    <xf numFmtId="0" fontId="10" fillId="2" borderId="43" xfId="0" applyFont="1" applyFill="1" applyBorder="1" applyAlignment="1" applyProtection="1">
      <alignment horizontal="center" vertical="center" shrinkToFit="1"/>
      <protection locked="0"/>
    </xf>
    <xf numFmtId="0" fontId="10" fillId="0" borderId="86" xfId="0" applyFont="1" applyBorder="1" applyAlignment="1">
      <alignment horizontal="center" vertical="center" textRotation="255" shrinkToFit="1"/>
    </xf>
    <xf numFmtId="38" fontId="10" fillId="2" borderId="86" xfId="1" applyFont="1" applyFill="1" applyBorder="1" applyAlignment="1" applyProtection="1">
      <alignment horizontal="right" vertical="center" shrinkToFit="1"/>
      <protection locked="0"/>
    </xf>
    <xf numFmtId="38" fontId="10" fillId="26" borderId="86" xfId="1" applyFont="1" applyFill="1" applyBorder="1" applyAlignment="1" applyProtection="1">
      <alignment horizontal="right" vertical="center" shrinkToFit="1"/>
      <protection locked="0"/>
    </xf>
    <xf numFmtId="38" fontId="10" fillId="26" borderId="87" xfId="1" applyFont="1" applyFill="1" applyBorder="1" applyAlignment="1" applyProtection="1">
      <alignment horizontal="right" vertical="center" shrinkToFit="1"/>
      <protection locked="0"/>
    </xf>
    <xf numFmtId="0" fontId="10" fillId="26" borderId="86" xfId="0" applyFont="1" applyFill="1" applyBorder="1" applyAlignment="1" applyProtection="1">
      <alignment horizontal="right" vertical="center"/>
      <protection locked="0"/>
    </xf>
    <xf numFmtId="0" fontId="10" fillId="26" borderId="87" xfId="0" applyFont="1" applyFill="1" applyBorder="1" applyAlignment="1" applyProtection="1">
      <alignment horizontal="right" vertical="center"/>
      <protection locked="0"/>
    </xf>
    <xf numFmtId="0" fontId="10" fillId="26" borderId="86" xfId="0" applyFont="1" applyFill="1" applyBorder="1" applyAlignment="1" applyProtection="1">
      <alignment horizontal="right" vertical="center" shrinkToFit="1"/>
      <protection locked="0"/>
    </xf>
    <xf numFmtId="0" fontId="10" fillId="26" borderId="87" xfId="0" applyFont="1" applyFill="1" applyBorder="1" applyAlignment="1" applyProtection="1">
      <alignment horizontal="right" vertical="center" shrinkToFit="1"/>
      <protection locked="0"/>
    </xf>
    <xf numFmtId="0" fontId="10" fillId="26" borderId="86" xfId="0" applyFont="1" applyFill="1" applyBorder="1" applyAlignment="1" applyProtection="1">
      <alignment horizontal="left" vertical="center" shrinkToFit="1"/>
      <protection locked="0"/>
    </xf>
    <xf numFmtId="0" fontId="10" fillId="26" borderId="87" xfId="0" applyFont="1" applyFill="1" applyBorder="1" applyAlignment="1" applyProtection="1">
      <alignment horizontal="left" vertical="center" shrinkToFit="1"/>
      <protection locked="0"/>
    </xf>
    <xf numFmtId="0" fontId="10" fillId="26" borderId="88" xfId="0" applyFont="1" applyFill="1" applyBorder="1" applyAlignment="1" applyProtection="1">
      <alignment horizontal="left" vertical="center" shrinkToFit="1"/>
      <protection locked="0"/>
    </xf>
    <xf numFmtId="0" fontId="10" fillId="2" borderId="104" xfId="0" applyFont="1" applyFill="1" applyBorder="1" applyAlignment="1" applyProtection="1">
      <alignment horizontal="center" vertical="center" shrinkToFit="1"/>
      <protection locked="0"/>
    </xf>
    <xf numFmtId="0" fontId="10" fillId="2" borderId="105" xfId="0" applyFont="1" applyFill="1" applyBorder="1" applyAlignment="1" applyProtection="1">
      <alignment horizontal="center" vertical="center" shrinkToFit="1"/>
      <protection locked="0"/>
    </xf>
    <xf numFmtId="0" fontId="10" fillId="2" borderId="110" xfId="0" applyFont="1" applyFill="1" applyBorder="1" applyAlignment="1" applyProtection="1">
      <alignment horizontal="center" vertical="center" shrinkToFit="1"/>
      <protection locked="0"/>
    </xf>
    <xf numFmtId="3" fontId="10" fillId="2" borderId="86" xfId="0" applyNumberFormat="1" applyFont="1" applyFill="1" applyBorder="1" applyAlignment="1" applyProtection="1">
      <alignment horizontal="right" vertical="center"/>
      <protection locked="0"/>
    </xf>
    <xf numFmtId="0" fontId="10" fillId="26" borderId="41" xfId="0" applyFont="1" applyFill="1" applyBorder="1" applyAlignment="1" applyProtection="1">
      <alignment horizontal="center" vertical="center"/>
      <protection locked="0"/>
    </xf>
    <xf numFmtId="0" fontId="10" fillId="26" borderId="42" xfId="0" applyFont="1" applyFill="1" applyBorder="1" applyAlignment="1" applyProtection="1">
      <alignment horizontal="center" vertical="center"/>
      <protection locked="0"/>
    </xf>
    <xf numFmtId="0" fontId="10" fillId="2" borderId="86" xfId="0" applyFont="1" applyFill="1" applyBorder="1" applyAlignment="1" applyProtection="1">
      <alignment horizontal="right" vertical="center" shrinkToFit="1"/>
      <protection locked="0"/>
    </xf>
    <xf numFmtId="0" fontId="10" fillId="2" borderId="87" xfId="0" applyFont="1" applyFill="1" applyBorder="1" applyAlignment="1" applyProtection="1">
      <alignment horizontal="right" vertical="center" shrinkToFit="1"/>
      <protection locked="0"/>
    </xf>
    <xf numFmtId="0" fontId="10" fillId="26" borderId="43" xfId="0" applyFont="1" applyFill="1" applyBorder="1" applyAlignment="1" applyProtection="1">
      <alignment horizontal="left" vertical="center" shrinkToFit="1"/>
      <protection locked="0"/>
    </xf>
    <xf numFmtId="0" fontId="10" fillId="2" borderId="87" xfId="0" applyFont="1" applyFill="1" applyBorder="1" applyAlignment="1" applyProtection="1">
      <alignment horizontal="left" vertical="center" shrinkToFit="1"/>
      <protection locked="0"/>
    </xf>
    <xf numFmtId="0" fontId="10" fillId="2" borderId="88" xfId="0" applyFont="1" applyFill="1" applyBorder="1" applyAlignment="1" applyProtection="1">
      <alignment horizontal="left" vertical="center" shrinkToFit="1"/>
      <protection locked="0"/>
    </xf>
    <xf numFmtId="0" fontId="10" fillId="26" borderId="86" xfId="0" applyFont="1" applyFill="1" applyBorder="1" applyAlignment="1" applyProtection="1">
      <alignment horizontal="center" vertical="center"/>
      <protection locked="0"/>
    </xf>
    <xf numFmtId="0" fontId="10" fillId="25" borderId="87" xfId="0" applyFont="1" applyFill="1" applyBorder="1" applyAlignment="1">
      <alignment horizontal="left" vertical="center" shrinkToFit="1"/>
    </xf>
    <xf numFmtId="0" fontId="10" fillId="25" borderId="88" xfId="0" applyFont="1" applyFill="1" applyBorder="1" applyAlignment="1">
      <alignment horizontal="left" vertical="center" shrinkToFit="1"/>
    </xf>
    <xf numFmtId="0" fontId="10" fillId="2" borderId="86" xfId="0" applyFont="1" applyFill="1" applyBorder="1" applyAlignment="1" applyProtection="1">
      <alignment horizontal="center" vertical="center" wrapText="1" shrinkToFit="1"/>
      <protection locked="0"/>
    </xf>
    <xf numFmtId="0" fontId="10" fillId="25" borderId="93" xfId="0" applyFont="1" applyFill="1" applyBorder="1" applyAlignment="1">
      <alignment horizontal="center" vertical="center"/>
    </xf>
    <xf numFmtId="0" fontId="10" fillId="25" borderId="86" xfId="0" applyFont="1" applyFill="1" applyBorder="1" applyAlignment="1">
      <alignment horizontal="center" vertical="center"/>
    </xf>
    <xf numFmtId="0" fontId="10" fillId="25" borderId="88" xfId="0" applyFont="1" applyFill="1" applyBorder="1" applyAlignment="1">
      <alignment horizontal="center" vertical="center"/>
    </xf>
    <xf numFmtId="0" fontId="10" fillId="25" borderId="87" xfId="0" applyFont="1" applyFill="1" applyBorder="1" applyAlignment="1">
      <alignment horizontal="center" vertical="center"/>
    </xf>
    <xf numFmtId="0" fontId="10" fillId="2" borderId="92" xfId="0" applyFont="1" applyFill="1" applyBorder="1" applyAlignment="1" applyProtection="1">
      <alignment horizontal="center" vertical="center" wrapText="1" shrinkToFit="1"/>
      <protection locked="0"/>
    </xf>
    <xf numFmtId="0" fontId="10" fillId="2" borderId="93" xfId="0" applyFont="1" applyFill="1" applyBorder="1" applyAlignment="1" applyProtection="1">
      <alignment horizontal="center" vertical="center" wrapText="1" shrinkToFit="1"/>
      <protection locked="0"/>
    </xf>
    <xf numFmtId="0" fontId="10" fillId="2" borderId="94" xfId="0" applyFont="1" applyFill="1" applyBorder="1" applyAlignment="1" applyProtection="1">
      <alignment horizontal="center" vertical="center" wrapText="1" shrinkToFit="1"/>
      <protection locked="0"/>
    </xf>
    <xf numFmtId="0" fontId="10" fillId="2" borderId="6" xfId="0" applyFont="1" applyFill="1" applyBorder="1" applyAlignment="1" applyProtection="1">
      <alignment horizontal="center" vertical="center" wrapText="1" shrinkToFit="1"/>
      <protection locked="0"/>
    </xf>
    <xf numFmtId="0" fontId="10" fillId="2" borderId="7" xfId="0" applyFont="1" applyFill="1" applyBorder="1" applyAlignment="1" applyProtection="1">
      <alignment horizontal="center" vertical="center" wrapText="1" shrinkToFit="1"/>
      <protection locked="0"/>
    </xf>
    <xf numFmtId="0" fontId="10" fillId="2" borderId="8" xfId="0" applyFont="1" applyFill="1" applyBorder="1" applyAlignment="1" applyProtection="1">
      <alignment horizontal="center" vertical="center" wrapText="1" shrinkToFit="1"/>
      <protection locked="0"/>
    </xf>
    <xf numFmtId="0" fontId="10" fillId="26" borderId="92" xfId="0" applyFont="1" applyFill="1" applyBorder="1" applyAlignment="1" applyProtection="1">
      <alignment horizontal="center" vertical="center" shrinkToFit="1"/>
      <protection locked="0"/>
    </xf>
    <xf numFmtId="0" fontId="10" fillId="26" borderId="94" xfId="0" applyFont="1" applyFill="1" applyBorder="1" applyAlignment="1" applyProtection="1">
      <alignment horizontal="center" vertical="center" shrinkToFit="1"/>
      <protection locked="0"/>
    </xf>
    <xf numFmtId="0" fontId="10" fillId="26" borderId="92" xfId="0" applyFont="1" applyFill="1" applyBorder="1" applyAlignment="1" applyProtection="1">
      <alignment horizontal="center" vertical="center" wrapText="1" shrinkToFit="1"/>
      <protection locked="0"/>
    </xf>
    <xf numFmtId="0" fontId="10" fillId="26" borderId="93" xfId="0" applyFont="1" applyFill="1" applyBorder="1" applyAlignment="1" applyProtection="1">
      <alignment horizontal="center" vertical="center" wrapText="1" shrinkToFit="1"/>
      <protection locked="0"/>
    </xf>
    <xf numFmtId="0" fontId="10" fillId="26" borderId="94" xfId="0" applyFont="1" applyFill="1" applyBorder="1" applyAlignment="1" applyProtection="1">
      <alignment horizontal="center" vertical="center" wrapText="1" shrinkToFit="1"/>
      <protection locked="0"/>
    </xf>
    <xf numFmtId="0" fontId="10" fillId="26" borderId="6" xfId="0" applyFont="1" applyFill="1" applyBorder="1" applyAlignment="1" applyProtection="1">
      <alignment horizontal="center" vertical="center" wrapText="1" shrinkToFit="1"/>
      <protection locked="0"/>
    </xf>
    <xf numFmtId="0" fontId="10" fillId="26" borderId="7" xfId="0" applyFont="1" applyFill="1" applyBorder="1" applyAlignment="1" applyProtection="1">
      <alignment horizontal="center" vertical="center" wrapText="1" shrinkToFit="1"/>
      <protection locked="0"/>
    </xf>
    <xf numFmtId="0" fontId="10" fillId="26" borderId="8" xfId="0" applyFont="1" applyFill="1" applyBorder="1" applyAlignment="1" applyProtection="1">
      <alignment horizontal="center" vertical="center" wrapText="1" shrinkToFit="1"/>
      <protection locked="0"/>
    </xf>
    <xf numFmtId="0" fontId="10" fillId="2" borderId="92" xfId="0" applyFont="1" applyFill="1" applyBorder="1" applyAlignment="1" applyProtection="1">
      <alignment horizontal="center" vertical="center"/>
      <protection locked="0"/>
    </xf>
    <xf numFmtId="0" fontId="10" fillId="2" borderId="93" xfId="0" applyFont="1" applyFill="1" applyBorder="1" applyAlignment="1" applyProtection="1">
      <alignment horizontal="center" vertical="center"/>
      <protection locked="0"/>
    </xf>
    <xf numFmtId="0" fontId="10" fillId="2" borderId="94"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0" fontId="10" fillId="26" borderId="92" xfId="0" applyFont="1" applyFill="1" applyBorder="1" applyAlignment="1" applyProtection="1">
      <alignment horizontal="center" vertical="center"/>
      <protection locked="0"/>
    </xf>
    <xf numFmtId="0" fontId="10" fillId="26" borderId="93" xfId="0" applyFont="1" applyFill="1" applyBorder="1" applyAlignment="1" applyProtection="1">
      <alignment horizontal="center" vertical="center"/>
      <protection locked="0"/>
    </xf>
    <xf numFmtId="0" fontId="10" fillId="26" borderId="94" xfId="0" applyFont="1" applyFill="1" applyBorder="1" applyAlignment="1" applyProtection="1">
      <alignment horizontal="center" vertical="center"/>
      <protection locked="0"/>
    </xf>
    <xf numFmtId="0" fontId="10" fillId="26" borderId="6" xfId="0" applyFont="1" applyFill="1" applyBorder="1" applyAlignment="1" applyProtection="1">
      <alignment horizontal="center" vertical="center"/>
      <protection locked="0"/>
    </xf>
    <xf numFmtId="0" fontId="10" fillId="26" borderId="7" xfId="0" applyFont="1" applyFill="1" applyBorder="1" applyAlignment="1" applyProtection="1">
      <alignment horizontal="center" vertical="center"/>
      <protection locked="0"/>
    </xf>
    <xf numFmtId="0" fontId="10" fillId="26" borderId="8" xfId="0" applyFont="1" applyFill="1" applyBorder="1" applyAlignment="1" applyProtection="1">
      <alignment horizontal="center" vertical="center"/>
      <protection locked="0"/>
    </xf>
    <xf numFmtId="0" fontId="10" fillId="25" borderId="7" xfId="0" applyFont="1" applyFill="1" applyBorder="1" applyAlignment="1">
      <alignment horizontal="center" vertical="center"/>
    </xf>
    <xf numFmtId="0" fontId="10" fillId="0" borderId="92" xfId="0" applyFont="1" applyBorder="1" applyAlignment="1">
      <alignment horizontal="left" vertical="center"/>
    </xf>
    <xf numFmtId="0" fontId="10" fillId="25" borderId="87" xfId="0" applyFont="1" applyFill="1" applyBorder="1" applyAlignment="1" applyProtection="1">
      <alignment horizontal="right" vertical="center" shrinkToFit="1"/>
      <protection locked="0"/>
    </xf>
    <xf numFmtId="0" fontId="10" fillId="27" borderId="7" xfId="0" applyFont="1" applyFill="1" applyBorder="1" applyAlignment="1" applyProtection="1">
      <alignment horizontal="center" vertical="center" shrinkToFit="1"/>
      <protection locked="0"/>
    </xf>
    <xf numFmtId="0" fontId="10" fillId="2" borderId="42" xfId="0" applyFont="1" applyFill="1" applyBorder="1" applyAlignment="1" applyProtection="1">
      <alignment horizontal="center" vertical="center" shrinkToFit="1"/>
      <protection locked="0"/>
    </xf>
    <xf numFmtId="0" fontId="10" fillId="2" borderId="41" xfId="1" applyNumberFormat="1" applyFont="1" applyFill="1" applyBorder="1" applyAlignment="1" applyProtection="1">
      <alignment horizontal="right" vertical="center" shrinkToFit="1"/>
      <protection locked="0"/>
    </xf>
    <xf numFmtId="0" fontId="10" fillId="2" borderId="42" xfId="1" applyNumberFormat="1" applyFont="1" applyFill="1" applyBorder="1" applyAlignment="1" applyProtection="1">
      <alignment horizontal="right" vertical="center" shrinkToFit="1"/>
      <protection locked="0"/>
    </xf>
    <xf numFmtId="38" fontId="10" fillId="0" borderId="41" xfId="1" applyFont="1" applyFill="1" applyBorder="1" applyAlignment="1" applyProtection="1">
      <alignment horizontal="center" vertical="center" shrinkToFit="1"/>
    </xf>
    <xf numFmtId="38" fontId="10" fillId="0" borderId="43" xfId="1" applyFont="1" applyFill="1" applyBorder="1" applyAlignment="1" applyProtection="1">
      <alignment horizontal="center" vertical="center" shrinkToFit="1"/>
    </xf>
    <xf numFmtId="38" fontId="10" fillId="2" borderId="41" xfId="1" applyFont="1" applyFill="1" applyBorder="1" applyAlignment="1" applyProtection="1">
      <alignment horizontal="left" vertical="center" shrinkToFit="1"/>
      <protection locked="0"/>
    </xf>
    <xf numFmtId="38" fontId="10" fillId="2" borderId="42" xfId="1" applyFont="1" applyFill="1" applyBorder="1" applyAlignment="1" applyProtection="1">
      <alignment horizontal="left" vertical="center" shrinkToFit="1"/>
      <protection locked="0"/>
    </xf>
    <xf numFmtId="38" fontId="10" fillId="2" borderId="43" xfId="1" applyFont="1" applyFill="1" applyBorder="1" applyAlignment="1" applyProtection="1">
      <alignment horizontal="left" vertical="center" shrinkToFit="1"/>
      <protection locked="0"/>
    </xf>
    <xf numFmtId="0" fontId="10" fillId="27" borderId="41" xfId="0" applyFont="1" applyFill="1" applyBorder="1" applyAlignment="1" applyProtection="1">
      <alignment horizontal="center" vertical="center"/>
      <protection locked="0"/>
    </xf>
    <xf numFmtId="0" fontId="10" fillId="27" borderId="42" xfId="0" applyFont="1" applyFill="1" applyBorder="1" applyAlignment="1" applyProtection="1">
      <alignment horizontal="center" vertical="center"/>
      <protection locked="0"/>
    </xf>
    <xf numFmtId="0" fontId="10" fillId="27" borderId="43" xfId="0" applyFont="1" applyFill="1" applyBorder="1" applyAlignment="1" applyProtection="1">
      <alignment horizontal="center" vertical="center"/>
      <protection locked="0"/>
    </xf>
    <xf numFmtId="179" fontId="10" fillId="27" borderId="86" xfId="1" applyNumberFormat="1" applyFont="1" applyFill="1" applyBorder="1" applyAlignment="1" applyProtection="1">
      <alignment horizontal="right" vertical="center" shrinkToFit="1"/>
      <protection locked="0"/>
    </xf>
    <xf numFmtId="179" fontId="10" fillId="27" borderId="87" xfId="1" applyNumberFormat="1" applyFont="1" applyFill="1" applyBorder="1" applyAlignment="1" applyProtection="1">
      <alignment horizontal="right" vertical="center" shrinkToFit="1"/>
      <protection locked="0"/>
    </xf>
    <xf numFmtId="38" fontId="10" fillId="27" borderId="41" xfId="1" applyFont="1" applyFill="1" applyBorder="1" applyAlignment="1" applyProtection="1">
      <alignment horizontal="right" vertical="center" shrinkToFit="1"/>
      <protection locked="0"/>
    </xf>
    <xf numFmtId="38" fontId="10" fillId="27" borderId="42" xfId="1" applyFont="1" applyFill="1" applyBorder="1" applyAlignment="1" applyProtection="1">
      <alignment horizontal="right" vertical="center" shrinkToFit="1"/>
      <protection locked="0"/>
    </xf>
    <xf numFmtId="38" fontId="10" fillId="2" borderId="41" xfId="1" applyFont="1" applyFill="1" applyBorder="1" applyAlignment="1" applyProtection="1">
      <alignment horizontal="right" vertical="center" shrinkToFit="1"/>
      <protection locked="0"/>
    </xf>
    <xf numFmtId="38" fontId="10" fillId="2" borderId="42" xfId="1" applyFont="1" applyFill="1" applyBorder="1" applyAlignment="1" applyProtection="1">
      <alignment horizontal="right" vertical="center" shrinkToFit="1"/>
      <protection locked="0"/>
    </xf>
    <xf numFmtId="179" fontId="10" fillId="27" borderId="41" xfId="1" applyNumberFormat="1" applyFont="1" applyFill="1" applyBorder="1" applyAlignment="1" applyProtection="1">
      <alignment horizontal="right" vertical="center" shrinkToFit="1"/>
      <protection locked="0"/>
    </xf>
    <xf numFmtId="179" fontId="10" fillId="27" borderId="42" xfId="1" applyNumberFormat="1" applyFont="1" applyFill="1" applyBorder="1" applyAlignment="1" applyProtection="1">
      <alignment horizontal="right" vertical="center" shrinkToFit="1"/>
      <protection locked="0"/>
    </xf>
    <xf numFmtId="38" fontId="10" fillId="27" borderId="45" xfId="1" applyFont="1" applyFill="1" applyBorder="1" applyAlignment="1" applyProtection="1">
      <alignment horizontal="right" vertical="center" shrinkToFit="1"/>
      <protection locked="0"/>
    </xf>
    <xf numFmtId="38" fontId="10" fillId="27" borderId="46" xfId="1" applyFont="1" applyFill="1" applyBorder="1" applyAlignment="1" applyProtection="1">
      <alignment horizontal="right" vertical="center" shrinkToFit="1"/>
      <protection locked="0"/>
    </xf>
    <xf numFmtId="38" fontId="10" fillId="27" borderId="50" xfId="1" applyFont="1" applyFill="1" applyBorder="1" applyAlignment="1" applyProtection="1">
      <alignment horizontal="right" vertical="center" shrinkToFit="1"/>
      <protection locked="0"/>
    </xf>
    <xf numFmtId="38" fontId="10" fillId="27" borderId="51" xfId="1" applyFont="1" applyFill="1" applyBorder="1" applyAlignment="1" applyProtection="1">
      <alignment horizontal="right" vertical="center" shrinkToFit="1"/>
      <protection locked="0"/>
    </xf>
    <xf numFmtId="179" fontId="10" fillId="27" borderId="45" xfId="1" applyNumberFormat="1" applyFont="1" applyFill="1" applyBorder="1" applyAlignment="1" applyProtection="1">
      <alignment horizontal="right" vertical="center" shrinkToFit="1"/>
      <protection locked="0"/>
    </xf>
    <xf numFmtId="179" fontId="10" fillId="27" borderId="46" xfId="1" applyNumberFormat="1" applyFont="1" applyFill="1" applyBorder="1" applyAlignment="1" applyProtection="1">
      <alignment horizontal="right" vertical="center" shrinkToFit="1"/>
      <protection locked="0"/>
    </xf>
    <xf numFmtId="179" fontId="10" fillId="27" borderId="50" xfId="1" applyNumberFormat="1" applyFont="1" applyFill="1" applyBorder="1" applyAlignment="1" applyProtection="1">
      <alignment horizontal="right" vertical="center" shrinkToFit="1"/>
      <protection locked="0"/>
    </xf>
    <xf numFmtId="179" fontId="10" fillId="27" borderId="51" xfId="1" applyNumberFormat="1" applyFont="1" applyFill="1" applyBorder="1" applyAlignment="1" applyProtection="1">
      <alignment horizontal="right" vertical="center" shrinkToFit="1"/>
      <protection locked="0"/>
    </xf>
    <xf numFmtId="0" fontId="10" fillId="25" borderId="41" xfId="0" applyFont="1" applyFill="1" applyBorder="1" applyAlignment="1">
      <alignment horizontal="center" vertical="center"/>
    </xf>
    <xf numFmtId="0" fontId="10" fillId="25" borderId="42" xfId="0" applyFont="1" applyFill="1" applyBorder="1" applyAlignment="1">
      <alignment horizontal="center" vertical="center"/>
    </xf>
    <xf numFmtId="0" fontId="10" fillId="25" borderId="43" xfId="0" applyFont="1" applyFill="1" applyBorder="1" applyAlignment="1">
      <alignment horizontal="center" vertical="center"/>
    </xf>
    <xf numFmtId="38" fontId="10" fillId="25" borderId="42" xfId="1" applyFont="1" applyFill="1" applyBorder="1" applyAlignment="1" applyProtection="1">
      <alignment horizontal="right" vertical="center" shrinkToFit="1"/>
    </xf>
    <xf numFmtId="0" fontId="10" fillId="2" borderId="41" xfId="0" applyFont="1" applyFill="1" applyBorder="1" applyAlignment="1" applyProtection="1">
      <alignment horizontal="center" vertical="center"/>
      <protection locked="0"/>
    </xf>
    <xf numFmtId="181" fontId="10" fillId="27" borderId="46" xfId="1" applyNumberFormat="1" applyFont="1" applyFill="1" applyBorder="1" applyAlignment="1" applyProtection="1">
      <alignment horizontal="right" vertical="center" shrinkToFit="1"/>
      <protection locked="0"/>
    </xf>
    <xf numFmtId="0" fontId="36" fillId="2" borderId="86" xfId="0" applyFont="1" applyFill="1" applyBorder="1" applyAlignment="1" applyProtection="1">
      <alignment horizontal="center" vertical="center" wrapText="1" shrinkToFit="1"/>
      <protection locked="0"/>
    </xf>
    <xf numFmtId="0" fontId="36" fillId="2" borderId="87" xfId="0" applyFont="1" applyFill="1" applyBorder="1" applyAlignment="1" applyProtection="1">
      <alignment horizontal="center" vertical="center" shrinkToFit="1"/>
      <protection locked="0"/>
    </xf>
    <xf numFmtId="0" fontId="36" fillId="26" borderId="92" xfId="0" applyFont="1" applyFill="1" applyBorder="1" applyAlignment="1" applyProtection="1">
      <alignment horizontal="center" vertical="center" wrapText="1" shrinkToFit="1"/>
      <protection locked="0"/>
    </xf>
    <xf numFmtId="0" fontId="36" fillId="26" borderId="93" xfId="0" applyFont="1" applyFill="1" applyBorder="1" applyAlignment="1" applyProtection="1">
      <alignment horizontal="center" vertical="center" wrapText="1" shrinkToFit="1"/>
      <protection locked="0"/>
    </xf>
    <xf numFmtId="0" fontId="36" fillId="26" borderId="94" xfId="0" applyFont="1" applyFill="1" applyBorder="1" applyAlignment="1" applyProtection="1">
      <alignment horizontal="center" vertical="center" wrapText="1" shrinkToFit="1"/>
      <protection locked="0"/>
    </xf>
    <xf numFmtId="0" fontId="36" fillId="26" borderId="6" xfId="0" applyFont="1" applyFill="1" applyBorder="1" applyAlignment="1" applyProtection="1">
      <alignment horizontal="center" vertical="center" wrapText="1" shrinkToFit="1"/>
      <protection locked="0"/>
    </xf>
    <xf numFmtId="0" fontId="36" fillId="26" borderId="7" xfId="0" applyFont="1" applyFill="1" applyBorder="1" applyAlignment="1" applyProtection="1">
      <alignment horizontal="center" vertical="center" wrapText="1" shrinkToFit="1"/>
      <protection locked="0"/>
    </xf>
    <xf numFmtId="0" fontId="36" fillId="26" borderId="8" xfId="0" applyFont="1" applyFill="1" applyBorder="1" applyAlignment="1" applyProtection="1">
      <alignment horizontal="center" vertical="center" wrapText="1" shrinkToFit="1"/>
      <protection locked="0"/>
    </xf>
    <xf numFmtId="0" fontId="10" fillId="2" borderId="93" xfId="0" applyFont="1" applyFill="1" applyBorder="1" applyAlignment="1" applyProtection="1">
      <alignment horizontal="left" vertical="top" wrapText="1"/>
      <protection locked="0"/>
    </xf>
    <xf numFmtId="0" fontId="10" fillId="2" borderId="94" xfId="0" applyFont="1" applyFill="1" applyBorder="1" applyAlignment="1" applyProtection="1">
      <alignment horizontal="left" vertical="top" wrapText="1"/>
      <protection locked="0"/>
    </xf>
    <xf numFmtId="0" fontId="10" fillId="2" borderId="4" xfId="0" applyFont="1" applyFill="1" applyBorder="1" applyAlignment="1" applyProtection="1">
      <alignment horizontal="left" vertical="top" wrapText="1"/>
      <protection locked="0"/>
    </xf>
    <xf numFmtId="0" fontId="10" fillId="2" borderId="0" xfId="0" applyFont="1" applyFill="1" applyAlignment="1" applyProtection="1">
      <alignment horizontal="left" vertical="top" wrapText="1"/>
      <protection locked="0"/>
    </xf>
    <xf numFmtId="0" fontId="10" fillId="2" borderId="5" xfId="0" applyFont="1" applyFill="1" applyBorder="1" applyAlignment="1" applyProtection="1">
      <alignment horizontal="left" vertical="top" wrapText="1"/>
      <protection locked="0"/>
    </xf>
    <xf numFmtId="0" fontId="10" fillId="2" borderId="6" xfId="0" applyFont="1" applyFill="1" applyBorder="1" applyAlignment="1" applyProtection="1">
      <alignment horizontal="left" vertical="top" wrapText="1"/>
      <protection locked="0"/>
    </xf>
    <xf numFmtId="0" fontId="10" fillId="2" borderId="7" xfId="0" applyFont="1" applyFill="1" applyBorder="1" applyAlignment="1" applyProtection="1">
      <alignment horizontal="left" vertical="top" wrapText="1"/>
      <protection locked="0"/>
    </xf>
    <xf numFmtId="0" fontId="10" fillId="2" borderId="8" xfId="0" applyFont="1" applyFill="1" applyBorder="1" applyAlignment="1" applyProtection="1">
      <alignment horizontal="left" vertical="top" wrapText="1"/>
      <protection locked="0"/>
    </xf>
    <xf numFmtId="0" fontId="10" fillId="26" borderId="92" xfId="0" applyFont="1" applyFill="1" applyBorder="1" applyAlignment="1" applyProtection="1">
      <alignment horizontal="left" vertical="top" wrapText="1"/>
      <protection locked="0"/>
    </xf>
    <xf numFmtId="0" fontId="10" fillId="26" borderId="93" xfId="0" applyFont="1" applyFill="1" applyBorder="1" applyAlignment="1" applyProtection="1">
      <alignment horizontal="left" vertical="top" wrapText="1"/>
      <protection locked="0"/>
    </xf>
    <xf numFmtId="0" fontId="10" fillId="26" borderId="94" xfId="0" applyFont="1" applyFill="1" applyBorder="1" applyAlignment="1" applyProtection="1">
      <alignment horizontal="left" vertical="top" wrapText="1"/>
      <protection locked="0"/>
    </xf>
    <xf numFmtId="0" fontId="10" fillId="26" borderId="4" xfId="0" applyFont="1" applyFill="1" applyBorder="1" applyAlignment="1" applyProtection="1">
      <alignment horizontal="left" vertical="top" wrapText="1"/>
      <protection locked="0"/>
    </xf>
    <xf numFmtId="0" fontId="10" fillId="26" borderId="0" xfId="0" applyFont="1" applyFill="1" applyAlignment="1" applyProtection="1">
      <alignment horizontal="left" vertical="top" wrapText="1"/>
      <protection locked="0"/>
    </xf>
    <xf numFmtId="0" fontId="10" fillId="26" borderId="5" xfId="0" applyFont="1" applyFill="1" applyBorder="1" applyAlignment="1" applyProtection="1">
      <alignment horizontal="left" vertical="top" wrapText="1"/>
      <protection locked="0"/>
    </xf>
    <xf numFmtId="0" fontId="10" fillId="26" borderId="6" xfId="0" applyFont="1" applyFill="1" applyBorder="1" applyAlignment="1" applyProtection="1">
      <alignment horizontal="left" vertical="top" wrapText="1"/>
      <protection locked="0"/>
    </xf>
    <xf numFmtId="0" fontId="10" fillId="26" borderId="7" xfId="0" applyFont="1" applyFill="1" applyBorder="1" applyAlignment="1" applyProtection="1">
      <alignment horizontal="left" vertical="top" wrapText="1"/>
      <protection locked="0"/>
    </xf>
    <xf numFmtId="0" fontId="10" fillId="26" borderId="8" xfId="0" applyFont="1" applyFill="1" applyBorder="1" applyAlignment="1" applyProtection="1">
      <alignment horizontal="left" vertical="top" wrapText="1"/>
      <protection locked="0"/>
    </xf>
    <xf numFmtId="0" fontId="10" fillId="2" borderId="50" xfId="1" applyNumberFormat="1" applyFont="1" applyFill="1" applyBorder="1" applyAlignment="1" applyProtection="1">
      <alignment horizontal="center" vertical="center" shrinkToFit="1"/>
      <protection locked="0"/>
    </xf>
    <xf numFmtId="0" fontId="10" fillId="2" borderId="51" xfId="1" applyNumberFormat="1" applyFont="1" applyFill="1" applyBorder="1" applyAlignment="1" applyProtection="1">
      <alignment horizontal="center" vertical="center" shrinkToFit="1"/>
      <protection locked="0"/>
    </xf>
    <xf numFmtId="0" fontId="10" fillId="2" borderId="52" xfId="1" applyNumberFormat="1" applyFont="1" applyFill="1" applyBorder="1" applyAlignment="1" applyProtection="1">
      <alignment horizontal="center" vertical="center" shrinkToFit="1"/>
      <protection locked="0"/>
    </xf>
    <xf numFmtId="0" fontId="10" fillId="2" borderId="41" xfId="1" applyNumberFormat="1" applyFont="1" applyFill="1" applyBorder="1" applyAlignment="1" applyProtection="1">
      <alignment horizontal="center" vertical="center" shrinkToFit="1"/>
      <protection locked="0"/>
    </xf>
    <xf numFmtId="0" fontId="10" fillId="2" borderId="42" xfId="1" applyNumberFormat="1" applyFont="1" applyFill="1" applyBorder="1" applyAlignment="1" applyProtection="1">
      <alignment horizontal="center" vertical="center" shrinkToFit="1"/>
      <protection locked="0"/>
    </xf>
    <xf numFmtId="0" fontId="10" fillId="2" borderId="43" xfId="1" applyNumberFormat="1" applyFont="1" applyFill="1" applyBorder="1" applyAlignment="1" applyProtection="1">
      <alignment horizontal="center" vertical="center" shrinkToFit="1"/>
      <protection locked="0"/>
    </xf>
    <xf numFmtId="0" fontId="10" fillId="2" borderId="0" xfId="0" applyFont="1" applyFill="1" applyAlignment="1" applyProtection="1">
      <alignment horizontal="center" vertical="center"/>
      <protection locked="0"/>
    </xf>
    <xf numFmtId="0" fontId="10" fillId="2" borderId="45" xfId="1" applyNumberFormat="1" applyFont="1" applyFill="1" applyBorder="1" applyAlignment="1" applyProtection="1">
      <alignment horizontal="center" vertical="center" shrinkToFit="1"/>
      <protection locked="0"/>
    </xf>
    <xf numFmtId="0" fontId="10" fillId="2" borderId="46" xfId="1" applyNumberFormat="1" applyFont="1" applyFill="1" applyBorder="1" applyAlignment="1" applyProtection="1">
      <alignment horizontal="center" vertical="center" shrinkToFit="1"/>
      <protection locked="0"/>
    </xf>
    <xf numFmtId="0" fontId="10" fillId="2" borderId="47" xfId="1" applyNumberFormat="1" applyFont="1" applyFill="1" applyBorder="1" applyAlignment="1" applyProtection="1">
      <alignment horizontal="center" vertical="center" shrinkToFit="1"/>
      <protection locked="0"/>
    </xf>
    <xf numFmtId="179" fontId="10" fillId="2" borderId="86" xfId="1" applyNumberFormat="1" applyFont="1" applyFill="1" applyBorder="1" applyAlignment="1" applyProtection="1">
      <alignment horizontal="right" vertical="center"/>
      <protection locked="0"/>
    </xf>
    <xf numFmtId="179" fontId="10" fillId="2" borderId="87" xfId="1" applyNumberFormat="1" applyFont="1" applyFill="1" applyBorder="1" applyAlignment="1" applyProtection="1">
      <alignment horizontal="right" vertical="center"/>
      <protection locked="0"/>
    </xf>
    <xf numFmtId="0" fontId="10" fillId="2" borderId="48" xfId="0" applyFont="1" applyFill="1" applyBorder="1" applyAlignment="1" applyProtection="1">
      <alignment horizontal="right" vertical="center" shrinkToFit="1"/>
      <protection locked="0"/>
    </xf>
    <xf numFmtId="0" fontId="10" fillId="2" borderId="49" xfId="0" applyFont="1" applyFill="1" applyBorder="1" applyAlignment="1" applyProtection="1">
      <alignment horizontal="right" vertical="center" shrinkToFit="1"/>
      <protection locked="0"/>
    </xf>
    <xf numFmtId="0" fontId="10" fillId="2" borderId="50" xfId="0" applyFont="1" applyFill="1" applyBorder="1" applyAlignment="1" applyProtection="1">
      <alignment horizontal="center" vertical="center"/>
      <protection locked="0"/>
    </xf>
    <xf numFmtId="1" fontId="10" fillId="2" borderId="86" xfId="0" applyNumberFormat="1" applyFont="1" applyFill="1" applyBorder="1" applyAlignment="1" applyProtection="1">
      <alignment horizontal="right" vertical="center"/>
      <protection locked="0"/>
    </xf>
    <xf numFmtId="1" fontId="10" fillId="2" borderId="87" xfId="0" applyNumberFormat="1" applyFont="1" applyFill="1" applyBorder="1" applyAlignment="1" applyProtection="1">
      <alignment horizontal="right" vertical="center"/>
      <protection locked="0"/>
    </xf>
    <xf numFmtId="38" fontId="10" fillId="27" borderId="86" xfId="1" applyFont="1" applyFill="1" applyBorder="1" applyAlignment="1" applyProtection="1">
      <alignment horizontal="right" vertical="center"/>
      <protection locked="0"/>
    </xf>
    <xf numFmtId="38" fontId="10" fillId="27" borderId="87" xfId="1" applyFont="1" applyFill="1" applyBorder="1" applyAlignment="1" applyProtection="1">
      <alignment horizontal="right" vertical="center"/>
      <protection locked="0"/>
    </xf>
    <xf numFmtId="0" fontId="2" fillId="2" borderId="44" xfId="0" applyFont="1" applyFill="1" applyBorder="1" applyAlignment="1">
      <alignment horizontal="center" vertical="center"/>
    </xf>
    <xf numFmtId="3" fontId="10" fillId="0" borderId="41" xfId="0" quotePrefix="1" applyNumberFormat="1" applyFont="1" applyBorder="1" applyAlignment="1">
      <alignment horizontal="center" vertical="center"/>
    </xf>
    <xf numFmtId="0" fontId="10" fillId="0" borderId="42" xfId="0" quotePrefix="1" applyFont="1" applyBorder="1" applyAlignment="1">
      <alignment horizontal="center" vertical="center"/>
    </xf>
    <xf numFmtId="0" fontId="10" fillId="0" borderId="43" xfId="0" quotePrefix="1" applyFont="1" applyBorder="1" applyAlignment="1">
      <alignment horizontal="center" vertical="center"/>
    </xf>
    <xf numFmtId="0" fontId="10" fillId="27" borderId="63" xfId="0" applyFont="1" applyFill="1" applyBorder="1" applyAlignment="1">
      <alignment horizontal="center" vertical="center"/>
    </xf>
    <xf numFmtId="0" fontId="2" fillId="0" borderId="0" xfId="0" quotePrefix="1" applyFont="1" applyAlignment="1">
      <alignment horizontal="center" vertical="center"/>
    </xf>
    <xf numFmtId="0" fontId="2" fillId="2" borderId="92" xfId="0" applyFont="1" applyFill="1" applyBorder="1" applyAlignment="1">
      <alignment horizontal="center" vertical="center"/>
    </xf>
    <xf numFmtId="0" fontId="2" fillId="2" borderId="93" xfId="0" applyFont="1" applyFill="1" applyBorder="1" applyAlignment="1">
      <alignment horizontal="center" vertical="center"/>
    </xf>
    <xf numFmtId="0" fontId="2" fillId="2" borderId="94" xfId="0" applyFont="1" applyFill="1" applyBorder="1" applyAlignment="1">
      <alignment horizontal="center" vertical="center"/>
    </xf>
    <xf numFmtId="0" fontId="2" fillId="2" borderId="98" xfId="0" applyFont="1" applyFill="1" applyBorder="1" applyAlignment="1">
      <alignment horizontal="center" vertical="center"/>
    </xf>
    <xf numFmtId="38" fontId="2" fillId="0" borderId="92" xfId="1" applyFont="1" applyFill="1" applyBorder="1" applyAlignment="1" applyProtection="1">
      <alignment horizontal="center" vertical="center"/>
    </xf>
    <xf numFmtId="38" fontId="2" fillId="0" borderId="93" xfId="1" applyFont="1" applyFill="1" applyBorder="1" applyAlignment="1" applyProtection="1">
      <alignment horizontal="center" vertical="center"/>
    </xf>
    <xf numFmtId="38" fontId="2" fillId="0" borderId="94" xfId="1" applyFont="1" applyFill="1" applyBorder="1" applyAlignment="1" applyProtection="1">
      <alignment horizontal="center" vertical="center"/>
    </xf>
    <xf numFmtId="38" fontId="2" fillId="0" borderId="6" xfId="1" applyFont="1" applyFill="1" applyBorder="1" applyAlignment="1" applyProtection="1">
      <alignment horizontal="center" vertical="center"/>
    </xf>
    <xf numFmtId="38" fontId="2" fillId="0" borderId="7" xfId="1" applyFont="1" applyFill="1" applyBorder="1" applyAlignment="1" applyProtection="1">
      <alignment horizontal="center" vertical="center"/>
    </xf>
    <xf numFmtId="38" fontId="2" fillId="0" borderId="8" xfId="1" applyFont="1" applyFill="1" applyBorder="1" applyAlignment="1" applyProtection="1">
      <alignment horizontal="center" vertical="center"/>
    </xf>
    <xf numFmtId="38" fontId="10" fillId="2" borderId="92" xfId="1" applyFont="1" applyFill="1" applyBorder="1" applyAlignment="1" applyProtection="1">
      <alignment horizontal="center" vertical="center"/>
    </xf>
    <xf numFmtId="38" fontId="10" fillId="2" borderId="93" xfId="1" applyFont="1" applyFill="1" applyBorder="1" applyAlignment="1" applyProtection="1">
      <alignment horizontal="center" vertical="center"/>
    </xf>
    <xf numFmtId="38" fontId="10" fillId="2" borderId="94" xfId="1" applyFont="1" applyFill="1" applyBorder="1" applyAlignment="1" applyProtection="1">
      <alignment horizontal="center" vertical="center"/>
    </xf>
    <xf numFmtId="38" fontId="10" fillId="2" borderId="6" xfId="1" applyFont="1" applyFill="1" applyBorder="1" applyAlignment="1" applyProtection="1">
      <alignment horizontal="center" vertical="center"/>
    </xf>
    <xf numFmtId="38" fontId="10" fillId="2" borderId="7" xfId="1" applyFont="1" applyFill="1" applyBorder="1" applyAlignment="1" applyProtection="1">
      <alignment horizontal="center" vertical="center"/>
    </xf>
    <xf numFmtId="38" fontId="10" fillId="2" borderId="8" xfId="1" applyFont="1" applyFill="1" applyBorder="1" applyAlignment="1" applyProtection="1">
      <alignment horizontal="center" vertical="center"/>
    </xf>
    <xf numFmtId="0" fontId="2" fillId="0" borderId="111" xfId="0" applyFont="1" applyBorder="1" applyAlignment="1">
      <alignment horizontal="center" vertical="center"/>
    </xf>
    <xf numFmtId="0" fontId="2" fillId="0" borderId="115" xfId="0" applyFont="1" applyBorder="1" applyAlignment="1">
      <alignment horizontal="center" vertical="center"/>
    </xf>
    <xf numFmtId="0" fontId="2" fillId="0" borderId="112" xfId="0" applyFont="1" applyBorder="1" applyAlignment="1">
      <alignment horizontal="center" vertical="center" wrapText="1"/>
    </xf>
    <xf numFmtId="0" fontId="2" fillId="0" borderId="113" xfId="0" applyFont="1" applyBorder="1" applyAlignment="1">
      <alignment horizontal="center" vertical="center"/>
    </xf>
    <xf numFmtId="0" fontId="2" fillId="0" borderId="114" xfId="0" applyFont="1" applyBorder="1" applyAlignment="1">
      <alignment horizontal="center" vertical="center"/>
    </xf>
    <xf numFmtId="0" fontId="2" fillId="0" borderId="116" xfId="0" applyFont="1" applyBorder="1" applyAlignment="1">
      <alignment horizontal="center" vertical="center"/>
    </xf>
    <xf numFmtId="0" fontId="2" fillId="0" borderId="117" xfId="0" applyFont="1" applyBorder="1" applyAlignment="1">
      <alignment horizontal="center" vertical="center"/>
    </xf>
    <xf numFmtId="0" fontId="2" fillId="0" borderId="118" xfId="0" applyFont="1" applyBorder="1" applyAlignment="1">
      <alignment horizontal="center" vertical="center"/>
    </xf>
    <xf numFmtId="0" fontId="2" fillId="0" borderId="119" xfId="0" applyFont="1" applyBorder="1" applyAlignment="1">
      <alignment horizontal="center" vertical="center"/>
    </xf>
    <xf numFmtId="38" fontId="10" fillId="2" borderId="122" xfId="1" applyFont="1" applyFill="1" applyBorder="1" applyAlignment="1">
      <alignment horizontal="center" vertical="center"/>
    </xf>
    <xf numFmtId="38" fontId="10" fillId="2" borderId="8" xfId="1" applyFont="1" applyFill="1" applyBorder="1" applyAlignment="1">
      <alignment horizontal="center" vertical="center"/>
    </xf>
    <xf numFmtId="179" fontId="10" fillId="2" borderId="6" xfId="1" applyNumberFormat="1" applyFont="1" applyFill="1" applyBorder="1" applyAlignment="1">
      <alignment horizontal="center" vertical="center"/>
    </xf>
    <xf numFmtId="179" fontId="10" fillId="2" borderId="123" xfId="1" applyNumberFormat="1" applyFont="1" applyFill="1" applyBorder="1" applyAlignment="1">
      <alignment horizontal="center" vertical="center"/>
    </xf>
    <xf numFmtId="38" fontId="10" fillId="2" borderId="111" xfId="1" applyFont="1" applyFill="1" applyBorder="1" applyAlignment="1">
      <alignment horizontal="center" vertical="center"/>
    </xf>
    <xf numFmtId="38" fontId="10" fillId="2" borderId="64" xfId="1" applyFont="1" applyFill="1" applyBorder="1" applyAlignment="1">
      <alignment horizontal="center" vertical="center"/>
    </xf>
    <xf numFmtId="179" fontId="10" fillId="2" borderId="65" xfId="1" applyNumberFormat="1" applyFont="1" applyFill="1" applyBorder="1" applyAlignment="1">
      <alignment horizontal="center" vertical="center"/>
    </xf>
    <xf numFmtId="179" fontId="10" fillId="2" borderId="66" xfId="1" applyNumberFormat="1" applyFont="1" applyFill="1" applyBorder="1" applyAlignment="1">
      <alignment horizontal="center" vertical="center"/>
    </xf>
    <xf numFmtId="38" fontId="10" fillId="2" borderId="6" xfId="1" applyFont="1" applyFill="1" applyBorder="1" applyAlignment="1">
      <alignment horizontal="center" vertical="center"/>
    </xf>
    <xf numFmtId="38" fontId="10" fillId="2" borderId="123" xfId="1" applyFont="1" applyFill="1" applyBorder="1" applyAlignment="1">
      <alignment horizontal="center" vertical="center"/>
    </xf>
    <xf numFmtId="38" fontId="10" fillId="2" borderId="37" xfId="1" applyFont="1" applyFill="1" applyBorder="1" applyAlignment="1">
      <alignment horizontal="center" vertical="center"/>
    </xf>
    <xf numFmtId="38" fontId="10" fillId="2" borderId="125" xfId="1" applyFont="1" applyFill="1" applyBorder="1" applyAlignment="1">
      <alignment horizontal="center" vertical="center"/>
    </xf>
    <xf numFmtId="179" fontId="10" fillId="2" borderId="126" xfId="1" applyNumberFormat="1" applyFont="1" applyFill="1" applyBorder="1" applyAlignment="1">
      <alignment horizontal="center" vertical="center"/>
    </xf>
    <xf numFmtId="179" fontId="10" fillId="2" borderId="39" xfId="1" applyNumberFormat="1" applyFont="1" applyFill="1" applyBorder="1" applyAlignment="1">
      <alignment horizontal="center" vertical="center"/>
    </xf>
    <xf numFmtId="0" fontId="2" fillId="0" borderId="92" xfId="0" applyFont="1" applyBorder="1" applyAlignment="1">
      <alignment horizontal="center" vertical="center"/>
    </xf>
    <xf numFmtId="0" fontId="2" fillId="0" borderId="93" xfId="0" applyFont="1" applyBorder="1" applyAlignment="1">
      <alignment horizontal="center" vertical="center"/>
    </xf>
    <xf numFmtId="0" fontId="2" fillId="0" borderId="94" xfId="0" applyFont="1" applyBorder="1" applyAlignment="1">
      <alignment horizontal="center" vertical="center"/>
    </xf>
    <xf numFmtId="0" fontId="2" fillId="0" borderId="142" xfId="0" applyFont="1" applyBorder="1" applyAlignment="1">
      <alignment horizontal="center" vertical="center"/>
    </xf>
    <xf numFmtId="0" fontId="2" fillId="0" borderId="140" xfId="0" applyFont="1" applyBorder="1" applyAlignment="1">
      <alignment horizontal="center" vertical="center"/>
    </xf>
    <xf numFmtId="0" fontId="2" fillId="0" borderId="141" xfId="0" applyFont="1" applyBorder="1" applyAlignment="1">
      <alignment horizontal="center" vertical="center"/>
    </xf>
    <xf numFmtId="182" fontId="2" fillId="27" borderId="142" xfId="0" applyNumberFormat="1" applyFont="1" applyFill="1" applyBorder="1" applyAlignment="1">
      <alignment horizontal="center" vertical="center"/>
    </xf>
    <xf numFmtId="182" fontId="2" fillId="27" borderId="140" xfId="0" applyNumberFormat="1" applyFont="1" applyFill="1" applyBorder="1" applyAlignment="1">
      <alignment horizontal="center" vertical="center"/>
    </xf>
    <xf numFmtId="0" fontId="2" fillId="0" borderId="139" xfId="0" applyFont="1" applyBorder="1" applyAlignment="1">
      <alignment horizontal="center" vertical="center"/>
    </xf>
    <xf numFmtId="0" fontId="2" fillId="0" borderId="0" xfId="0" applyFont="1" applyAlignment="1">
      <alignment horizontal="distributed" vertical="center"/>
    </xf>
    <xf numFmtId="3" fontId="10" fillId="2" borderId="0" xfId="0" applyNumberFormat="1" applyFont="1" applyFill="1" applyAlignment="1">
      <alignment horizontal="center" vertical="center"/>
    </xf>
    <xf numFmtId="0" fontId="2" fillId="2" borderId="99" xfId="0" applyFont="1" applyFill="1" applyBorder="1" applyAlignment="1">
      <alignment horizontal="center" vertical="center"/>
    </xf>
    <xf numFmtId="3" fontId="10" fillId="2" borderId="0" xfId="0" applyNumberFormat="1" applyFont="1" applyFill="1" applyAlignment="1">
      <alignment horizontal="center" vertical="center" shrinkToFit="1"/>
    </xf>
    <xf numFmtId="182" fontId="2" fillId="27" borderId="49" xfId="0" applyNumberFormat="1" applyFont="1" applyFill="1" applyBorder="1" applyAlignment="1">
      <alignment horizontal="center" vertical="center" shrinkToFit="1"/>
    </xf>
    <xf numFmtId="182" fontId="2" fillId="27" borderId="135" xfId="0" applyNumberFormat="1" applyFont="1" applyFill="1" applyBorder="1" applyAlignment="1">
      <alignment horizontal="center" vertical="center" shrinkToFit="1"/>
    </xf>
    <xf numFmtId="0" fontId="2" fillId="0" borderId="128" xfId="0" quotePrefix="1" applyFont="1" applyBorder="1" applyAlignment="1">
      <alignment horizontal="center" vertical="center"/>
    </xf>
    <xf numFmtId="183" fontId="2" fillId="27" borderId="49" xfId="0" applyNumberFormat="1" applyFont="1" applyFill="1" applyBorder="1" applyAlignment="1">
      <alignment horizontal="center" vertical="center"/>
    </xf>
    <xf numFmtId="183" fontId="2" fillId="27" borderId="135" xfId="0" applyNumberFormat="1" applyFont="1" applyFill="1" applyBorder="1" applyAlignment="1">
      <alignment horizontal="center" vertical="center"/>
    </xf>
    <xf numFmtId="0" fontId="8" fillId="0" borderId="40" xfId="0" applyFont="1" applyBorder="1" applyAlignment="1">
      <alignment horizontal="center" vertical="center"/>
    </xf>
    <xf numFmtId="0" fontId="2" fillId="0" borderId="40" xfId="0" applyFont="1" applyBorder="1" applyAlignment="1">
      <alignment horizontal="center" vertical="center"/>
    </xf>
    <xf numFmtId="0" fontId="8" fillId="0" borderId="41"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8" fillId="0" borderId="42" xfId="0" applyFont="1" applyBorder="1" applyAlignment="1">
      <alignment horizontal="left" vertical="center"/>
    </xf>
    <xf numFmtId="0" fontId="8" fillId="0" borderId="43" xfId="0" applyFont="1" applyBorder="1" applyAlignment="1">
      <alignment horizontal="left" vertical="center"/>
    </xf>
    <xf numFmtId="0" fontId="8" fillId="0" borderId="40" xfId="0" applyFont="1" applyBorder="1" applyAlignment="1">
      <alignment horizontal="left" vertical="center" wrapText="1"/>
    </xf>
    <xf numFmtId="0" fontId="8" fillId="0" borderId="40" xfId="0" applyFont="1" applyBorder="1" applyAlignment="1">
      <alignment horizontal="left" vertical="center"/>
    </xf>
    <xf numFmtId="0" fontId="2" fillId="0" borderId="41" xfId="0" applyFont="1" applyBorder="1" applyAlignment="1">
      <alignment horizontal="center" vertical="center"/>
    </xf>
    <xf numFmtId="0" fontId="2" fillId="0" borderId="43" xfId="0" applyFont="1" applyBorder="1" applyAlignment="1">
      <alignment horizontal="center" vertical="center"/>
    </xf>
    <xf numFmtId="0" fontId="8" fillId="0" borderId="40" xfId="0" applyFont="1" applyBorder="1" applyAlignment="1">
      <alignment horizontal="center" vertical="center" wrapText="1"/>
    </xf>
    <xf numFmtId="0" fontId="10" fillId="0" borderId="33" xfId="0" applyFont="1" applyBorder="1" applyAlignment="1">
      <alignment horizontal="center" vertical="center"/>
    </xf>
    <xf numFmtId="0" fontId="10" fillId="27" borderId="53" xfId="0" applyFont="1" applyFill="1" applyBorder="1" applyAlignment="1">
      <alignment horizontal="center" vertical="center" shrinkToFit="1"/>
    </xf>
    <xf numFmtId="0" fontId="10" fillId="27" borderId="54" xfId="0" applyFont="1" applyFill="1" applyBorder="1" applyAlignment="1">
      <alignment horizontal="center" vertical="center" shrinkToFit="1"/>
    </xf>
    <xf numFmtId="0" fontId="2" fillId="2" borderId="40" xfId="0" applyFont="1" applyFill="1" applyBorder="1" applyAlignment="1">
      <alignment horizontal="center" vertical="center"/>
    </xf>
    <xf numFmtId="0" fontId="2" fillId="0" borderId="132" xfId="0" quotePrefix="1" applyFon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8" fillId="0" borderId="43" xfId="0" applyFont="1" applyBorder="1" applyAlignment="1">
      <alignment horizontal="center" vertical="center"/>
    </xf>
    <xf numFmtId="0" fontId="8" fillId="0" borderId="41"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3" xfId="0" applyFont="1" applyBorder="1" applyAlignment="1">
      <alignment horizontal="center" vertical="center" wrapText="1"/>
    </xf>
    <xf numFmtId="0" fontId="51" fillId="0" borderId="1" xfId="2" applyFont="1" applyBorder="1" applyAlignment="1">
      <alignment horizontal="center" vertical="center"/>
    </xf>
    <xf numFmtId="0" fontId="52" fillId="0" borderId="2" xfId="2" applyFont="1" applyBorder="1" applyAlignment="1">
      <alignment horizontal="center" vertical="center"/>
    </xf>
    <xf numFmtId="0" fontId="52" fillId="0" borderId="3" xfId="2" applyFont="1" applyBorder="1" applyAlignment="1">
      <alignment horizontal="center" vertical="center"/>
    </xf>
    <xf numFmtId="0" fontId="52" fillId="0" borderId="6" xfId="2" applyFont="1" applyBorder="1" applyAlignment="1">
      <alignment horizontal="center" vertical="center"/>
    </xf>
    <xf numFmtId="0" fontId="52" fillId="0" borderId="7" xfId="2" applyFont="1" applyBorder="1" applyAlignment="1">
      <alignment horizontal="center" vertical="center"/>
    </xf>
    <xf numFmtId="0" fontId="52" fillId="0" borderId="8" xfId="2" applyFont="1" applyBorder="1" applyAlignment="1">
      <alignment horizontal="center" vertical="center"/>
    </xf>
    <xf numFmtId="0" fontId="51" fillId="2" borderId="1" xfId="2" applyFont="1" applyFill="1" applyBorder="1" applyAlignment="1" applyProtection="1">
      <alignment horizontal="center" vertical="center"/>
      <protection locked="0"/>
    </xf>
    <xf numFmtId="0" fontId="52" fillId="2" borderId="2" xfId="2" applyFont="1" applyFill="1" applyBorder="1" applyAlignment="1" applyProtection="1">
      <alignment horizontal="center" vertical="center"/>
      <protection locked="0"/>
    </xf>
    <xf numFmtId="0" fontId="52" fillId="2" borderId="3" xfId="2" applyFont="1" applyFill="1" applyBorder="1" applyAlignment="1" applyProtection="1">
      <alignment horizontal="center" vertical="center"/>
      <protection locked="0"/>
    </xf>
    <xf numFmtId="0" fontId="52" fillId="2" borderId="6" xfId="2" applyFont="1" applyFill="1" applyBorder="1" applyAlignment="1" applyProtection="1">
      <alignment horizontal="center" vertical="center"/>
      <protection locked="0"/>
    </xf>
    <xf numFmtId="0" fontId="52" fillId="2" borderId="7" xfId="2" applyFont="1" applyFill="1" applyBorder="1" applyAlignment="1" applyProtection="1">
      <alignment horizontal="center" vertical="center"/>
      <protection locked="0"/>
    </xf>
    <xf numFmtId="0" fontId="52" fillId="2" borderId="8" xfId="2" applyFont="1" applyFill="1" applyBorder="1" applyAlignment="1" applyProtection="1">
      <alignment horizontal="center" vertical="center"/>
      <protection locked="0"/>
    </xf>
    <xf numFmtId="0" fontId="52" fillId="26" borderId="1" xfId="2" applyFont="1" applyFill="1" applyBorder="1" applyAlignment="1" applyProtection="1">
      <alignment horizontal="center" vertical="center"/>
      <protection locked="0"/>
    </xf>
    <xf numFmtId="0" fontId="52" fillId="26" borderId="2" xfId="2" applyFont="1" applyFill="1" applyBorder="1" applyAlignment="1" applyProtection="1">
      <alignment horizontal="center" vertical="center"/>
      <protection locked="0"/>
    </xf>
    <xf numFmtId="0" fontId="52" fillId="26" borderId="3" xfId="2" applyFont="1" applyFill="1" applyBorder="1" applyAlignment="1" applyProtection="1">
      <alignment horizontal="center" vertical="center"/>
      <protection locked="0"/>
    </xf>
    <xf numFmtId="0" fontId="52" fillId="26" borderId="6" xfId="2" applyFont="1" applyFill="1" applyBorder="1" applyAlignment="1" applyProtection="1">
      <alignment horizontal="center" vertical="center"/>
      <protection locked="0"/>
    </xf>
    <xf numFmtId="0" fontId="52" fillId="26" borderId="7" xfId="2" applyFont="1" applyFill="1" applyBorder="1" applyAlignment="1" applyProtection="1">
      <alignment horizontal="center" vertical="center"/>
      <protection locked="0"/>
    </xf>
    <xf numFmtId="0" fontId="52" fillId="26" borderId="8" xfId="2" applyFont="1" applyFill="1" applyBorder="1" applyAlignment="1" applyProtection="1">
      <alignment horizontal="center" vertical="center"/>
      <protection locked="0"/>
    </xf>
    <xf numFmtId="0" fontId="46" fillId="0" borderId="35" xfId="2" applyFont="1" applyBorder="1" applyAlignment="1">
      <alignment horizontal="center" vertical="center"/>
    </xf>
    <xf numFmtId="0" fontId="47" fillId="0" borderId="0" xfId="2" applyFont="1" applyAlignment="1">
      <alignment horizontal="center" vertical="center"/>
    </xf>
    <xf numFmtId="0" fontId="49" fillId="0" borderId="0" xfId="2" applyFont="1" applyAlignment="1">
      <alignment horizontal="left" vertical="center"/>
    </xf>
    <xf numFmtId="0" fontId="50" fillId="0" borderId="0" xfId="2" applyFont="1" applyAlignment="1">
      <alignment horizontal="center" vertical="center"/>
    </xf>
    <xf numFmtId="0" fontId="52" fillId="25" borderId="1" xfId="2" applyFont="1" applyFill="1" applyBorder="1" applyAlignment="1">
      <alignment horizontal="center" vertical="center"/>
    </xf>
    <xf numFmtId="0" fontId="52" fillId="25" borderId="2" xfId="2" applyFont="1" applyFill="1" applyBorder="1" applyAlignment="1">
      <alignment horizontal="center" vertical="center"/>
    </xf>
    <xf numFmtId="0" fontId="52" fillId="25" borderId="3" xfId="2" applyFont="1" applyFill="1" applyBorder="1" applyAlignment="1">
      <alignment horizontal="center" vertical="center"/>
    </xf>
    <xf numFmtId="0" fontId="52" fillId="25" borderId="6" xfId="2" applyFont="1" applyFill="1" applyBorder="1" applyAlignment="1">
      <alignment horizontal="center" vertical="center"/>
    </xf>
    <xf numFmtId="0" fontId="52" fillId="25" borderId="7" xfId="2" applyFont="1" applyFill="1" applyBorder="1" applyAlignment="1">
      <alignment horizontal="center" vertical="center"/>
    </xf>
    <xf numFmtId="0" fontId="52" fillId="25" borderId="8" xfId="2" applyFont="1" applyFill="1" applyBorder="1" applyAlignment="1">
      <alignment horizontal="center" vertical="center"/>
    </xf>
    <xf numFmtId="0" fontId="52" fillId="2" borderId="1" xfId="2" applyFont="1" applyFill="1" applyBorder="1" applyAlignment="1" applyProtection="1">
      <alignment horizontal="center" vertical="center"/>
      <protection locked="0"/>
    </xf>
    <xf numFmtId="0" fontId="74" fillId="27" borderId="33" xfId="2" applyFont="1" applyFill="1" applyBorder="1" applyAlignment="1" applyProtection="1">
      <alignment horizontal="right" vertical="center"/>
      <protection locked="0"/>
    </xf>
    <xf numFmtId="0" fontId="53" fillId="0" borderId="0" xfId="2" applyFont="1" applyAlignment="1">
      <alignment horizontal="center" vertical="center"/>
    </xf>
    <xf numFmtId="0" fontId="42" fillId="27" borderId="7" xfId="2" applyFont="1" applyFill="1" applyBorder="1" applyAlignment="1" applyProtection="1">
      <alignment horizontal="left" vertical="center"/>
      <protection locked="0"/>
    </xf>
    <xf numFmtId="0" fontId="54" fillId="0" borderId="35" xfId="2" applyFont="1" applyBorder="1" applyAlignment="1">
      <alignment horizontal="center" vertical="center"/>
    </xf>
    <xf numFmtId="0" fontId="45" fillId="0" borderId="0" xfId="2" applyFont="1" applyAlignment="1">
      <alignment horizontal="center" vertical="center"/>
    </xf>
    <xf numFmtId="0" fontId="42" fillId="0" borderId="40" xfId="2" applyFont="1" applyBorder="1" applyAlignment="1">
      <alignment horizontal="center" vertical="center"/>
    </xf>
    <xf numFmtId="0" fontId="42" fillId="2" borderId="40" xfId="2" applyFont="1" applyFill="1" applyBorder="1" applyAlignment="1" applyProtection="1">
      <alignment horizontal="center" vertical="center" wrapText="1"/>
      <protection locked="0"/>
    </xf>
    <xf numFmtId="0" fontId="14" fillId="2" borderId="53" xfId="2" applyFill="1" applyBorder="1" applyAlignment="1" applyProtection="1">
      <alignment horizontal="center" vertical="center"/>
      <protection locked="0"/>
    </xf>
    <xf numFmtId="0" fontId="14" fillId="2" borderId="54" xfId="2" applyFill="1" applyBorder="1" applyAlignment="1" applyProtection="1">
      <alignment horizontal="center" vertical="center"/>
      <protection locked="0"/>
    </xf>
    <xf numFmtId="0" fontId="58" fillId="0" borderId="1" xfId="56" applyFont="1" applyBorder="1" applyAlignment="1">
      <alignment horizontal="center" vertical="center"/>
    </xf>
    <xf numFmtId="0" fontId="58" fillId="0" borderId="3" xfId="56" applyFont="1" applyBorder="1" applyAlignment="1">
      <alignment horizontal="center" vertical="center"/>
    </xf>
    <xf numFmtId="0" fontId="58" fillId="0" borderId="6" xfId="56" applyFont="1" applyBorder="1" applyAlignment="1">
      <alignment horizontal="center" vertical="center"/>
    </xf>
    <xf numFmtId="0" fontId="58" fillId="0" borderId="8" xfId="56" applyFont="1" applyBorder="1" applyAlignment="1">
      <alignment horizontal="center" vertical="center"/>
    </xf>
    <xf numFmtId="0" fontId="58" fillId="0" borderId="147" xfId="56" applyFont="1" applyBorder="1" applyAlignment="1">
      <alignment horizontal="center" vertical="center"/>
    </xf>
    <xf numFmtId="0" fontId="58" fillId="0" borderId="44" xfId="56" applyFont="1" applyBorder="1" applyAlignment="1">
      <alignment horizontal="center" vertical="center"/>
    </xf>
    <xf numFmtId="0" fontId="58" fillId="0" borderId="2" xfId="56" applyFont="1" applyBorder="1" applyAlignment="1">
      <alignment horizontal="center" vertical="center"/>
    </xf>
    <xf numFmtId="0" fontId="58" fillId="0" borderId="7" xfId="56" applyFont="1" applyBorder="1" applyAlignment="1">
      <alignment horizontal="center" vertical="center"/>
    </xf>
    <xf numFmtId="0" fontId="58" fillId="0" borderId="0" xfId="56" applyFont="1" applyAlignment="1">
      <alignment horizontal="center" vertical="center"/>
    </xf>
    <xf numFmtId="0" fontId="58" fillId="0" borderId="0" xfId="56" applyFont="1" applyAlignment="1">
      <alignment vertical="center"/>
    </xf>
    <xf numFmtId="0" fontId="61" fillId="0" borderId="0" xfId="56" applyFont="1" applyAlignment="1">
      <alignment horizontal="center" vertical="center"/>
    </xf>
    <xf numFmtId="0" fontId="58" fillId="2" borderId="41" xfId="56" applyFont="1" applyFill="1" applyBorder="1" applyAlignment="1" applyProtection="1">
      <alignment horizontal="center"/>
      <protection locked="0"/>
    </xf>
    <xf numFmtId="0" fontId="58" fillId="2" borderId="42" xfId="56" applyFont="1" applyFill="1" applyBorder="1" applyAlignment="1" applyProtection="1">
      <alignment horizontal="center"/>
      <protection locked="0"/>
    </xf>
    <xf numFmtId="0" fontId="58" fillId="2" borderId="43" xfId="56" applyFont="1" applyFill="1" applyBorder="1" applyAlignment="1" applyProtection="1">
      <alignment horizontal="center"/>
      <protection locked="0"/>
    </xf>
    <xf numFmtId="0" fontId="58" fillId="26" borderId="41" xfId="56" applyFont="1" applyFill="1" applyBorder="1" applyAlignment="1" applyProtection="1">
      <alignment horizontal="center" vertical="center"/>
      <protection locked="0"/>
    </xf>
    <xf numFmtId="0" fontId="58" fillId="26" borderId="42" xfId="56" applyFont="1" applyFill="1" applyBorder="1" applyAlignment="1" applyProtection="1">
      <alignment horizontal="center" vertical="center"/>
      <protection locked="0"/>
    </xf>
    <xf numFmtId="0" fontId="58" fillId="26" borderId="43" xfId="56" applyFont="1" applyFill="1" applyBorder="1" applyAlignment="1" applyProtection="1">
      <alignment horizontal="center" vertical="center"/>
      <protection locked="0"/>
    </xf>
    <xf numFmtId="0" fontId="58" fillId="0" borderId="0" xfId="56" applyFont="1" applyAlignment="1">
      <alignment horizontal="center"/>
    </xf>
    <xf numFmtId="0" fontId="45" fillId="27" borderId="33" xfId="2" applyFont="1" applyFill="1" applyBorder="1" applyAlignment="1" applyProtection="1">
      <alignment horizontal="right" vertical="center"/>
      <protection locked="0"/>
    </xf>
    <xf numFmtId="0" fontId="42" fillId="27" borderId="0" xfId="2" applyFont="1" applyFill="1" applyAlignment="1" applyProtection="1">
      <alignment horizontal="left" vertical="center"/>
      <protection locked="0"/>
    </xf>
    <xf numFmtId="0" fontId="58" fillId="0" borderId="40" xfId="56" applyFont="1" applyBorder="1" applyAlignment="1">
      <alignment horizontal="center" vertical="center"/>
    </xf>
    <xf numFmtId="0" fontId="58" fillId="26" borderId="41" xfId="56" applyFont="1" applyFill="1" applyBorder="1" applyAlignment="1" applyProtection="1">
      <alignment horizontal="center"/>
      <protection locked="0"/>
    </xf>
    <xf numFmtId="0" fontId="58" fillId="26" borderId="42" xfId="56" applyFont="1" applyFill="1" applyBorder="1" applyAlignment="1" applyProtection="1">
      <alignment horizontal="center"/>
      <protection locked="0"/>
    </xf>
    <xf numFmtId="0" fontId="58" fillId="26" borderId="43" xfId="56" applyFont="1" applyFill="1" applyBorder="1" applyAlignment="1" applyProtection="1">
      <alignment horizontal="center"/>
      <protection locked="0"/>
    </xf>
    <xf numFmtId="0" fontId="58" fillId="0" borderId="41" xfId="56" applyFont="1" applyBorder="1" applyAlignment="1">
      <alignment horizontal="center"/>
    </xf>
    <xf numFmtId="0" fontId="58" fillId="0" borderId="42" xfId="56" applyFont="1" applyBorder="1" applyAlignment="1">
      <alignment horizontal="center"/>
    </xf>
    <xf numFmtId="0" fontId="58" fillId="0" borderId="43" xfId="56" applyFont="1" applyBorder="1" applyAlignment="1">
      <alignment horizontal="center"/>
    </xf>
    <xf numFmtId="0" fontId="58" fillId="0" borderId="41" xfId="56" applyFont="1" applyBorder="1" applyAlignment="1">
      <alignment horizontal="center" vertical="center"/>
    </xf>
    <xf numFmtId="0" fontId="58" fillId="0" borderId="42" xfId="56" applyFont="1" applyBorder="1" applyAlignment="1">
      <alignment horizontal="center" vertical="center"/>
    </xf>
    <xf numFmtId="0" fontId="58" fillId="0" borderId="43" xfId="56" applyFont="1" applyBorder="1" applyAlignment="1">
      <alignment horizontal="center" vertical="center"/>
    </xf>
    <xf numFmtId="0" fontId="65" fillId="26" borderId="41" xfId="2" applyFont="1" applyFill="1" applyBorder="1" applyAlignment="1" applyProtection="1">
      <alignment horizontal="center" vertical="center"/>
      <protection locked="0"/>
    </xf>
    <xf numFmtId="0" fontId="65" fillId="26" borderId="42" xfId="2" applyFont="1" applyFill="1" applyBorder="1" applyAlignment="1" applyProtection="1">
      <alignment horizontal="center" vertical="center"/>
      <protection locked="0"/>
    </xf>
    <xf numFmtId="0" fontId="65" fillId="26" borderId="43" xfId="2" applyFont="1" applyFill="1" applyBorder="1" applyAlignment="1" applyProtection="1">
      <alignment horizontal="center" vertical="center"/>
      <protection locked="0"/>
    </xf>
    <xf numFmtId="0" fontId="42" fillId="0" borderId="0" xfId="2" applyFont="1" applyAlignment="1">
      <alignment vertical="center" wrapText="1"/>
    </xf>
    <xf numFmtId="0" fontId="56" fillId="0" borderId="0" xfId="2" applyFont="1">
      <alignment vertical="center"/>
    </xf>
    <xf numFmtId="0" fontId="65" fillId="26" borderId="41" xfId="2" applyFont="1" applyFill="1" applyBorder="1" applyAlignment="1" applyProtection="1">
      <alignment horizontal="center" vertical="center" wrapText="1"/>
      <protection locked="0"/>
    </xf>
    <xf numFmtId="0" fontId="65" fillId="26" borderId="42" xfId="2" applyFont="1" applyFill="1" applyBorder="1" applyAlignment="1" applyProtection="1">
      <alignment horizontal="center" vertical="center" wrapText="1"/>
      <protection locked="0"/>
    </xf>
    <xf numFmtId="0" fontId="65" fillId="26" borderId="43" xfId="2" applyFont="1" applyFill="1" applyBorder="1" applyAlignment="1" applyProtection="1">
      <alignment horizontal="center" vertical="center" wrapText="1"/>
      <protection locked="0"/>
    </xf>
    <xf numFmtId="0" fontId="42" fillId="0" borderId="0" xfId="2" applyFont="1" applyAlignment="1">
      <alignment horizontal="left" vertical="center" wrapText="1"/>
    </xf>
    <xf numFmtId="0" fontId="42" fillId="0" borderId="0" xfId="2" applyFont="1" applyAlignment="1">
      <alignment horizontal="center" vertical="center" wrapText="1"/>
    </xf>
    <xf numFmtId="0" fontId="42" fillId="0" borderId="36" xfId="2" applyFont="1" applyBorder="1" applyAlignment="1">
      <alignment horizontal="left" vertical="center" wrapText="1"/>
    </xf>
    <xf numFmtId="0" fontId="55" fillId="0" borderId="0" xfId="2" applyFont="1" applyAlignment="1">
      <alignment horizontal="center" vertical="center"/>
    </xf>
    <xf numFmtId="0" fontId="65" fillId="0" borderId="41" xfId="2" applyFont="1" applyBorder="1" applyAlignment="1">
      <alignment horizontal="left" vertical="center"/>
    </xf>
    <xf numFmtId="0" fontId="65" fillId="0" borderId="42" xfId="2" applyFont="1" applyBorder="1" applyAlignment="1">
      <alignment horizontal="left" vertical="center"/>
    </xf>
    <xf numFmtId="0" fontId="65" fillId="0" borderId="43" xfId="2" applyFont="1" applyBorder="1" applyAlignment="1">
      <alignment horizontal="left" vertical="center"/>
    </xf>
    <xf numFmtId="0" fontId="10" fillId="27" borderId="33" xfId="57" applyFont="1" applyFill="1" applyBorder="1" applyAlignment="1" applyProtection="1">
      <alignment horizontal="center" vertical="center"/>
      <protection locked="0"/>
    </xf>
    <xf numFmtId="49" fontId="46" fillId="0" borderId="35" xfId="57" applyNumberFormat="1" applyFont="1" applyBorder="1" applyAlignment="1">
      <alignment horizontal="center" vertical="center"/>
    </xf>
    <xf numFmtId="49" fontId="46" fillId="0" borderId="0" xfId="57" applyNumberFormat="1" applyFont="1" applyAlignment="1">
      <alignment horizontal="center" vertical="center"/>
    </xf>
    <xf numFmtId="49" fontId="46" fillId="0" borderId="36" xfId="57" applyNumberFormat="1" applyFont="1" applyBorder="1" applyAlignment="1">
      <alignment horizontal="center" vertical="center"/>
    </xf>
    <xf numFmtId="49" fontId="10" fillId="0" borderId="0" xfId="57" applyNumberFormat="1" applyFont="1" applyAlignment="1">
      <alignment horizontal="center" vertical="center"/>
    </xf>
    <xf numFmtId="49" fontId="68" fillId="0" borderId="0" xfId="57" applyNumberFormat="1" applyFont="1" applyAlignment="1">
      <alignment horizontal="center" vertical="center" wrapText="1"/>
    </xf>
    <xf numFmtId="49" fontId="69" fillId="0" borderId="1" xfId="58" applyNumberFormat="1" applyFont="1" applyBorder="1" applyAlignment="1">
      <alignment horizontal="left" vertical="top" wrapText="1"/>
    </xf>
    <xf numFmtId="49" fontId="69" fillId="0" borderId="2" xfId="58" applyNumberFormat="1" applyFont="1" applyBorder="1" applyAlignment="1">
      <alignment horizontal="left" vertical="top" wrapText="1"/>
    </xf>
    <xf numFmtId="49" fontId="69" fillId="0" borderId="3" xfId="58" applyNumberFormat="1" applyFont="1" applyBorder="1" applyAlignment="1">
      <alignment horizontal="left" vertical="top" wrapText="1"/>
    </xf>
    <xf numFmtId="49" fontId="69" fillId="0" borderId="6" xfId="58" applyNumberFormat="1" applyFont="1" applyBorder="1" applyAlignment="1">
      <alignment horizontal="left" vertical="top" wrapText="1"/>
    </xf>
    <xf numFmtId="49" fontId="69" fillId="0" borderId="7" xfId="58" applyNumberFormat="1" applyFont="1" applyBorder="1" applyAlignment="1">
      <alignment horizontal="left" vertical="top" wrapText="1"/>
    </xf>
    <xf numFmtId="49" fontId="69" fillId="0" borderId="8" xfId="58" applyNumberFormat="1" applyFont="1" applyBorder="1" applyAlignment="1">
      <alignment horizontal="left" vertical="top" wrapText="1"/>
    </xf>
    <xf numFmtId="49" fontId="42" fillId="2" borderId="1" xfId="57" applyNumberFormat="1" applyFont="1" applyFill="1" applyBorder="1" applyAlignment="1" applyProtection="1">
      <alignment horizontal="center" vertical="center" wrapText="1"/>
      <protection locked="0"/>
    </xf>
    <xf numFmtId="49" fontId="42" fillId="2" borderId="2" xfId="57" applyNumberFormat="1" applyFont="1" applyFill="1" applyBorder="1" applyAlignment="1" applyProtection="1">
      <alignment horizontal="center" vertical="center" wrapText="1"/>
      <protection locked="0"/>
    </xf>
    <xf numFmtId="49" fontId="42" fillId="2" borderId="2" xfId="57" applyNumberFormat="1" applyFont="1" applyFill="1" applyBorder="1" applyAlignment="1" applyProtection="1">
      <alignment horizontal="center" vertical="center"/>
      <protection locked="0"/>
    </xf>
    <xf numFmtId="49" fontId="42" fillId="0" borderId="4" xfId="57" applyNumberFormat="1" applyFont="1" applyBorder="1" applyAlignment="1">
      <alignment horizontal="left" vertical="top" wrapText="1"/>
    </xf>
    <xf numFmtId="49" fontId="42" fillId="0" borderId="0" xfId="57" applyNumberFormat="1" applyFont="1" applyAlignment="1">
      <alignment horizontal="left" vertical="top"/>
    </xf>
    <xf numFmtId="49" fontId="42" fillId="0" borderId="5" xfId="57" applyNumberFormat="1" applyFont="1" applyBorder="1" applyAlignment="1">
      <alignment horizontal="left" vertical="top"/>
    </xf>
    <xf numFmtId="49" fontId="42" fillId="0" borderId="41" xfId="57" applyNumberFormat="1" applyFont="1" applyBorder="1" applyAlignment="1">
      <alignment horizontal="left" vertical="center" wrapText="1"/>
    </xf>
    <xf numFmtId="49" fontId="42" fillId="0" borderId="42" xfId="57" applyNumberFormat="1" applyFont="1" applyBorder="1" applyAlignment="1">
      <alignment horizontal="left" vertical="center" wrapText="1"/>
    </xf>
    <xf numFmtId="49" fontId="42" fillId="0" borderId="43" xfId="57" applyNumberFormat="1" applyFont="1" applyBorder="1" applyAlignment="1">
      <alignment horizontal="left" vertical="center" wrapText="1"/>
    </xf>
    <xf numFmtId="49" fontId="69" fillId="0" borderId="42" xfId="58" applyNumberFormat="1" applyFont="1" applyBorder="1" applyAlignment="1">
      <alignment horizontal="left" vertical="center" wrapText="1"/>
    </xf>
    <xf numFmtId="49" fontId="69" fillId="0" borderId="43" xfId="58" applyNumberFormat="1" applyFont="1" applyBorder="1" applyAlignment="1">
      <alignment horizontal="left" vertical="center" wrapText="1"/>
    </xf>
    <xf numFmtId="49" fontId="42" fillId="0" borderId="41" xfId="57" applyNumberFormat="1" applyFont="1" applyBorder="1" applyAlignment="1">
      <alignment vertical="center" wrapText="1"/>
    </xf>
    <xf numFmtId="49" fontId="42" fillId="0" borderId="42" xfId="57" applyNumberFormat="1" applyFont="1" applyBorder="1" applyAlignment="1">
      <alignment vertical="center" wrapText="1"/>
    </xf>
    <xf numFmtId="49" fontId="42" fillId="0" borderId="43" xfId="57" applyNumberFormat="1" applyFont="1" applyBorder="1" applyAlignment="1">
      <alignment vertical="center" wrapText="1"/>
    </xf>
    <xf numFmtId="49" fontId="18" fillId="0" borderId="41" xfId="57" applyNumberFormat="1" applyFont="1" applyBorder="1" applyAlignment="1">
      <alignment horizontal="center" vertical="center" wrapText="1"/>
    </xf>
    <xf numFmtId="49" fontId="18" fillId="0" borderId="42" xfId="57" applyNumberFormat="1" applyFont="1" applyBorder="1" applyAlignment="1">
      <alignment horizontal="center" vertical="center" wrapText="1"/>
    </xf>
    <xf numFmtId="49" fontId="18" fillId="0" borderId="41" xfId="57" applyNumberFormat="1" applyFont="1" applyBorder="1" applyAlignment="1">
      <alignment horizontal="center" vertical="center"/>
    </xf>
    <xf numFmtId="49" fontId="18" fillId="0" borderId="42" xfId="57" applyNumberFormat="1" applyFont="1" applyBorder="1" applyAlignment="1">
      <alignment horizontal="center" vertical="center"/>
    </xf>
    <xf numFmtId="49" fontId="18" fillId="0" borderId="43" xfId="57" applyNumberFormat="1" applyFont="1" applyBorder="1" applyAlignment="1">
      <alignment horizontal="center" vertical="center"/>
    </xf>
    <xf numFmtId="49" fontId="18" fillId="0" borderId="40" xfId="57" applyNumberFormat="1" applyFont="1" applyBorder="1" applyAlignment="1">
      <alignment horizontal="center" vertical="center" wrapText="1"/>
    </xf>
    <xf numFmtId="49" fontId="18" fillId="0" borderId="151" xfId="57" applyNumberFormat="1" applyFont="1" applyBorder="1" applyAlignment="1">
      <alignment horizontal="center" vertical="center" wrapText="1"/>
    </xf>
    <xf numFmtId="49" fontId="18" fillId="0" borderId="147" xfId="57" applyNumberFormat="1" applyFont="1" applyBorder="1" applyAlignment="1">
      <alignment horizontal="center" vertical="center" wrapText="1"/>
    </xf>
    <xf numFmtId="49" fontId="18" fillId="0" borderId="148" xfId="57" applyNumberFormat="1" applyFont="1" applyBorder="1" applyAlignment="1">
      <alignment horizontal="center" vertical="center"/>
    </xf>
    <xf numFmtId="49" fontId="18" fillId="0" borderId="149" xfId="57" applyNumberFormat="1" applyFont="1" applyBorder="1" applyAlignment="1">
      <alignment horizontal="center" vertical="center"/>
    </xf>
    <xf numFmtId="49" fontId="18" fillId="0" borderId="150" xfId="57" applyNumberFormat="1" applyFont="1" applyBorder="1" applyAlignment="1">
      <alignment horizontal="center" vertical="center"/>
    </xf>
    <xf numFmtId="49" fontId="10" fillId="2" borderId="152" xfId="57" applyNumberFormat="1" applyFont="1" applyFill="1" applyBorder="1" applyAlignment="1" applyProtection="1">
      <alignment horizontal="left" vertical="center" shrinkToFit="1"/>
      <protection locked="0"/>
    </xf>
    <xf numFmtId="49" fontId="10" fillId="2" borderId="153" xfId="57" applyNumberFormat="1" applyFont="1" applyFill="1" applyBorder="1" applyAlignment="1" applyProtection="1">
      <alignment horizontal="left" vertical="center" shrinkToFit="1"/>
      <protection locked="0"/>
    </xf>
    <xf numFmtId="49" fontId="10" fillId="2" borderId="154" xfId="57" applyNumberFormat="1" applyFont="1" applyFill="1" applyBorder="1" applyAlignment="1" applyProtection="1">
      <alignment horizontal="left" vertical="center" shrinkToFit="1"/>
      <protection locked="0"/>
    </xf>
    <xf numFmtId="49" fontId="10" fillId="2" borderId="155" xfId="57" applyNumberFormat="1" applyFont="1" applyFill="1" applyBorder="1" applyAlignment="1" applyProtection="1">
      <alignment horizontal="left" vertical="center" shrinkToFit="1"/>
      <protection locked="0"/>
    </xf>
    <xf numFmtId="0" fontId="10" fillId="27" borderId="155" xfId="57" applyFont="1" applyFill="1" applyBorder="1" applyAlignment="1" applyProtection="1">
      <alignment horizontal="left" vertical="center" shrinkToFit="1"/>
      <protection locked="0"/>
    </xf>
    <xf numFmtId="0" fontId="10" fillId="27" borderId="153" xfId="57" applyFont="1" applyFill="1" applyBorder="1" applyAlignment="1" applyProtection="1">
      <alignment horizontal="left" vertical="center" shrinkToFit="1"/>
      <protection locked="0"/>
    </xf>
    <xf numFmtId="0" fontId="10" fillId="27" borderId="154" xfId="57" applyFont="1" applyFill="1" applyBorder="1" applyAlignment="1" applyProtection="1">
      <alignment horizontal="left" vertical="center" shrinkToFit="1"/>
      <protection locked="0"/>
    </xf>
    <xf numFmtId="49" fontId="10" fillId="26" borderId="4" xfId="57" applyNumberFormat="1" applyFont="1" applyFill="1" applyBorder="1" applyAlignment="1" applyProtection="1">
      <alignment horizontal="left" vertical="top"/>
      <protection locked="0"/>
    </xf>
    <xf numFmtId="49" fontId="10" fillId="26" borderId="0" xfId="57" applyNumberFormat="1" applyFont="1" applyFill="1" applyAlignment="1" applyProtection="1">
      <alignment horizontal="left" vertical="top"/>
      <protection locked="0"/>
    </xf>
    <xf numFmtId="49" fontId="10" fillId="26" borderId="157" xfId="57" applyNumberFormat="1" applyFont="1" applyFill="1" applyBorder="1" applyAlignment="1" applyProtection="1">
      <alignment horizontal="left" vertical="top"/>
      <protection locked="0"/>
    </xf>
    <xf numFmtId="49" fontId="10" fillId="26" borderId="161" xfId="57" applyNumberFormat="1" applyFont="1" applyFill="1" applyBorder="1" applyAlignment="1" applyProtection="1">
      <alignment horizontal="left" vertical="top"/>
      <protection locked="0"/>
    </xf>
    <xf numFmtId="49" fontId="10" fillId="26" borderId="160" xfId="57" applyNumberFormat="1" applyFont="1" applyFill="1" applyBorder="1" applyAlignment="1" applyProtection="1">
      <alignment horizontal="left" vertical="top"/>
      <protection locked="0"/>
    </xf>
    <xf numFmtId="49" fontId="10" fillId="26" borderId="162" xfId="57" applyNumberFormat="1" applyFont="1" applyFill="1" applyBorder="1" applyAlignment="1" applyProtection="1">
      <alignment horizontal="left" vertical="top"/>
      <protection locked="0"/>
    </xf>
    <xf numFmtId="49" fontId="42" fillId="0" borderId="158" xfId="57" applyNumberFormat="1" applyFont="1" applyBorder="1" applyAlignment="1">
      <alignment horizontal="left" vertical="center" wrapText="1"/>
    </xf>
    <xf numFmtId="49" fontId="42" fillId="0" borderId="2" xfId="57" applyNumberFormat="1" applyFont="1" applyBorder="1" applyAlignment="1">
      <alignment horizontal="left" vertical="center" wrapText="1"/>
    </xf>
    <xf numFmtId="49" fontId="42" fillId="0" borderId="159" xfId="57" applyNumberFormat="1" applyFont="1" applyBorder="1" applyAlignment="1">
      <alignment horizontal="left" vertical="center" wrapText="1"/>
    </xf>
    <xf numFmtId="49" fontId="42" fillId="0" borderId="160" xfId="57" applyNumberFormat="1" applyFont="1" applyBorder="1" applyAlignment="1">
      <alignment horizontal="left" vertical="center" wrapText="1"/>
    </xf>
    <xf numFmtId="49" fontId="10" fillId="26" borderId="41" xfId="57" applyNumberFormat="1" applyFont="1" applyFill="1" applyBorder="1" applyAlignment="1" applyProtection="1">
      <alignment horizontal="left" vertical="center" shrinkToFit="1"/>
      <protection locked="0"/>
    </xf>
    <xf numFmtId="49" fontId="10" fillId="26" borderId="42" xfId="57" applyNumberFormat="1" applyFont="1" applyFill="1" applyBorder="1" applyAlignment="1" applyProtection="1">
      <alignment horizontal="left" vertical="center" shrinkToFit="1"/>
      <protection locked="0"/>
    </xf>
    <xf numFmtId="49" fontId="10" fillId="26" borderId="43" xfId="57" applyNumberFormat="1" applyFont="1" applyFill="1" applyBorder="1" applyAlignment="1" applyProtection="1">
      <alignment horizontal="left" vertical="center" shrinkToFit="1"/>
      <protection locked="0"/>
    </xf>
    <xf numFmtId="49" fontId="10" fillId="26" borderId="148" xfId="57" applyNumberFormat="1" applyFont="1" applyFill="1" applyBorder="1" applyAlignment="1" applyProtection="1">
      <alignment horizontal="left" vertical="center" shrinkToFit="1"/>
      <protection locked="0"/>
    </xf>
    <xf numFmtId="49" fontId="10" fillId="26" borderId="149" xfId="57" applyNumberFormat="1" applyFont="1" applyFill="1" applyBorder="1" applyAlignment="1" applyProtection="1">
      <alignment horizontal="left" vertical="center" shrinkToFit="1"/>
      <protection locked="0"/>
    </xf>
    <xf numFmtId="49" fontId="10" fillId="26" borderId="150" xfId="57" applyNumberFormat="1" applyFont="1" applyFill="1" applyBorder="1" applyAlignment="1" applyProtection="1">
      <alignment horizontal="left" vertical="center" shrinkToFit="1"/>
      <protection locked="0"/>
    </xf>
    <xf numFmtId="49" fontId="10" fillId="26" borderId="163" xfId="57" applyNumberFormat="1" applyFont="1" applyFill="1" applyBorder="1" applyAlignment="1" applyProtection="1">
      <alignment horizontal="left" vertical="top"/>
      <protection locked="0"/>
    </xf>
    <xf numFmtId="49" fontId="10" fillId="26" borderId="164" xfId="57" applyNumberFormat="1" applyFont="1" applyFill="1" applyBorder="1" applyAlignment="1" applyProtection="1">
      <alignment horizontal="left" vertical="top"/>
      <protection locked="0"/>
    </xf>
    <xf numFmtId="49" fontId="10" fillId="26" borderId="165" xfId="57" applyNumberFormat="1" applyFont="1" applyFill="1" applyBorder="1" applyAlignment="1" applyProtection="1">
      <alignment horizontal="left" vertical="top"/>
      <protection locked="0"/>
    </xf>
    <xf numFmtId="49" fontId="10" fillId="26" borderId="152" xfId="57" applyNumberFormat="1" applyFont="1" applyFill="1" applyBorder="1" applyAlignment="1" applyProtection="1">
      <alignment horizontal="left" vertical="center" shrinkToFit="1"/>
      <protection locked="0"/>
    </xf>
    <xf numFmtId="49" fontId="10" fillId="26" borderId="153" xfId="57" applyNumberFormat="1" applyFont="1" applyFill="1" applyBorder="1" applyAlignment="1" applyProtection="1">
      <alignment horizontal="left" vertical="center" shrinkToFit="1"/>
      <protection locked="0"/>
    </xf>
    <xf numFmtId="49" fontId="10" fillId="26" borderId="154" xfId="57" applyNumberFormat="1" applyFont="1" applyFill="1" applyBorder="1" applyAlignment="1" applyProtection="1">
      <alignment horizontal="left" vertical="center" shrinkToFit="1"/>
      <protection locked="0"/>
    </xf>
    <xf numFmtId="49" fontId="10" fillId="26" borderId="155" xfId="57" applyNumberFormat="1" applyFont="1" applyFill="1" applyBorder="1" applyAlignment="1" applyProtection="1">
      <alignment horizontal="left" vertical="center" shrinkToFit="1"/>
      <protection locked="0"/>
    </xf>
    <xf numFmtId="0" fontId="56" fillId="0" borderId="0" xfId="57" applyFont="1" applyAlignment="1">
      <alignment horizontal="left" vertical="top"/>
    </xf>
    <xf numFmtId="0" fontId="71" fillId="27" borderId="42" xfId="58" applyFont="1" applyFill="1" applyBorder="1" applyAlignment="1" applyProtection="1">
      <alignment horizontal="center" vertical="center" shrinkToFit="1"/>
      <protection locked="0"/>
    </xf>
    <xf numFmtId="0" fontId="10" fillId="27" borderId="7" xfId="57" applyFont="1" applyFill="1" applyBorder="1" applyAlignment="1" applyProtection="1">
      <alignment horizontal="left" vertical="center"/>
      <protection locked="0"/>
    </xf>
    <xf numFmtId="0" fontId="56" fillId="0" borderId="0" xfId="57" applyFont="1" applyAlignment="1">
      <alignment horizontal="left" vertical="top" wrapText="1"/>
    </xf>
  </cellXfs>
  <cellStyles count="61">
    <cellStyle name="20% - アクセント 1 2" xfId="5" xr:uid="{00000000-0005-0000-0000-000034000000}"/>
    <cellStyle name="20% - アクセント 2 2" xfId="6" xr:uid="{00000000-0005-0000-0000-000035000000}"/>
    <cellStyle name="20% - アクセント 3 2" xfId="7" xr:uid="{00000000-0005-0000-0000-000036000000}"/>
    <cellStyle name="20% - アクセント 4 2" xfId="8" xr:uid="{00000000-0005-0000-0000-000037000000}"/>
    <cellStyle name="20% - アクセント 5 2" xfId="9" xr:uid="{00000000-0005-0000-0000-000038000000}"/>
    <cellStyle name="20% - アクセント 6 2" xfId="10" xr:uid="{00000000-0005-0000-0000-000039000000}"/>
    <cellStyle name="40% - アクセント 1 2" xfId="11" xr:uid="{00000000-0005-0000-0000-00003A000000}"/>
    <cellStyle name="40% - アクセント 2 2" xfId="12" xr:uid="{00000000-0005-0000-0000-00003B000000}"/>
    <cellStyle name="40% - アクセント 3 2" xfId="13" xr:uid="{00000000-0005-0000-0000-00003C000000}"/>
    <cellStyle name="40% - アクセント 4 2" xfId="14" xr:uid="{00000000-0005-0000-0000-00003D000000}"/>
    <cellStyle name="40% - アクセント 5 2" xfId="15" xr:uid="{00000000-0005-0000-0000-00003E000000}"/>
    <cellStyle name="40% - アクセント 6 2" xfId="16" xr:uid="{00000000-0005-0000-0000-00003F000000}"/>
    <cellStyle name="60% - アクセント 1 2" xfId="17" xr:uid="{00000000-0005-0000-0000-000040000000}"/>
    <cellStyle name="60% - アクセント 2 2" xfId="18" xr:uid="{00000000-0005-0000-0000-000041000000}"/>
    <cellStyle name="60% - アクセント 3 2" xfId="19" xr:uid="{00000000-0005-0000-0000-000042000000}"/>
    <cellStyle name="60% - アクセント 4 2" xfId="20" xr:uid="{00000000-0005-0000-0000-000043000000}"/>
    <cellStyle name="60% - アクセント 5 2" xfId="21" xr:uid="{00000000-0005-0000-0000-000044000000}"/>
    <cellStyle name="60% - アクセント 6 2" xfId="22" xr:uid="{00000000-0005-0000-0000-000045000000}"/>
    <cellStyle name="アクセント 1 2" xfId="23" xr:uid="{00000000-0005-0000-0000-000046000000}"/>
    <cellStyle name="アクセント 2 2" xfId="24" xr:uid="{00000000-0005-0000-0000-000047000000}"/>
    <cellStyle name="アクセント 3 2" xfId="25" xr:uid="{00000000-0005-0000-0000-000048000000}"/>
    <cellStyle name="アクセント 4 2" xfId="26" xr:uid="{00000000-0005-0000-0000-000049000000}"/>
    <cellStyle name="アクセント 5 2" xfId="27" xr:uid="{00000000-0005-0000-0000-00004A000000}"/>
    <cellStyle name="アクセント 6 2" xfId="28" xr:uid="{00000000-0005-0000-0000-00004B000000}"/>
    <cellStyle name="タイトル 2" xfId="29" xr:uid="{00000000-0005-0000-0000-00004C000000}"/>
    <cellStyle name="チェック セル 2" xfId="30" xr:uid="{00000000-0005-0000-0000-00004D000000}"/>
    <cellStyle name="どちらでもない 2" xfId="31" xr:uid="{00000000-0005-0000-0000-00004E000000}"/>
    <cellStyle name="ハイパーリンク" xfId="60" builtinId="8"/>
    <cellStyle name="メモ 2" xfId="32" xr:uid="{00000000-0005-0000-0000-00004F000000}"/>
    <cellStyle name="メモ 2 2" xfId="47" xr:uid="{00000000-0005-0000-0000-00004F000000}"/>
    <cellStyle name="メモ 2 3" xfId="48" xr:uid="{00000000-0005-0000-0000-00004F000000}"/>
    <cellStyle name="リンク セル 2" xfId="33" xr:uid="{00000000-0005-0000-0000-000050000000}"/>
    <cellStyle name="悪い 2" xfId="34" xr:uid="{00000000-0005-0000-0000-000051000000}"/>
    <cellStyle name="計算 2" xfId="35" xr:uid="{00000000-0005-0000-0000-000052000000}"/>
    <cellStyle name="計算 2 2" xfId="46" xr:uid="{00000000-0005-0000-0000-000052000000}"/>
    <cellStyle name="計算 2 3" xfId="49" xr:uid="{00000000-0005-0000-0000-000052000000}"/>
    <cellStyle name="警告文 2" xfId="36" xr:uid="{00000000-0005-0000-0000-000053000000}"/>
    <cellStyle name="桁区切り" xfId="1" builtinId="6"/>
    <cellStyle name="桁区切り 2" xfId="4" xr:uid="{DBEDCE6E-5251-4F1E-870B-D7D5D81CD825}"/>
    <cellStyle name="見出し 1 2" xfId="37" xr:uid="{00000000-0005-0000-0000-000054000000}"/>
    <cellStyle name="見出し 2 2" xfId="38" xr:uid="{00000000-0005-0000-0000-000055000000}"/>
    <cellStyle name="見出し 3 2" xfId="39" xr:uid="{00000000-0005-0000-0000-000056000000}"/>
    <cellStyle name="見出し 4 2" xfId="40" xr:uid="{00000000-0005-0000-0000-000057000000}"/>
    <cellStyle name="集計 2" xfId="41" xr:uid="{00000000-0005-0000-0000-000058000000}"/>
    <cellStyle name="集計 2 2" xfId="50" xr:uid="{00000000-0005-0000-0000-000058000000}"/>
    <cellStyle name="集計 2 3" xfId="53" xr:uid="{00000000-0005-0000-0000-000058000000}"/>
    <cellStyle name="出力 2" xfId="42" xr:uid="{00000000-0005-0000-0000-000059000000}"/>
    <cellStyle name="出力 2 2" xfId="51" xr:uid="{00000000-0005-0000-0000-000059000000}"/>
    <cellStyle name="出力 2 3" xfId="54" xr:uid="{00000000-0005-0000-0000-000059000000}"/>
    <cellStyle name="説明文 2" xfId="43" xr:uid="{00000000-0005-0000-0000-00005A000000}"/>
    <cellStyle name="入力 2" xfId="44" xr:uid="{00000000-0005-0000-0000-00005B000000}"/>
    <cellStyle name="入力 2 2" xfId="52" xr:uid="{00000000-0005-0000-0000-00005B000000}"/>
    <cellStyle name="入力 2 3" xfId="55" xr:uid="{00000000-0005-0000-0000-00005B000000}"/>
    <cellStyle name="標準" xfId="0" builtinId="0"/>
    <cellStyle name="標準 2" xfId="2" xr:uid="{9337D2C6-AA76-4EFB-8CA5-CFDF1C4BAA59}"/>
    <cellStyle name="標準 2 2" xfId="3" xr:uid="{08DB8FA1-672A-4664-AAEC-ABBC3FD92586}"/>
    <cellStyle name="標準 3" xfId="59" xr:uid="{25627CAB-3719-44C1-85CC-13929FC12319}"/>
    <cellStyle name="標準 4" xfId="56" xr:uid="{3E460D16-89F5-47D9-B4D4-98DBE812B8B3}"/>
    <cellStyle name="標準 5" xfId="57" xr:uid="{A7D6E470-ABC9-4223-92C7-82C3C1986719}"/>
    <cellStyle name="標準 5 2" xfId="58" xr:uid="{0CCC6142-976A-4394-BCFB-CBE42EB941E5}"/>
    <cellStyle name="良い 2" xfId="45" xr:uid="{00000000-0005-0000-0000-000061000000}"/>
  </cellStyles>
  <dxfs count="39">
    <dxf>
      <fill>
        <patternFill>
          <bgColor rgb="FFFFFF00"/>
        </patternFill>
      </fill>
    </dxf>
    <dxf>
      <fill>
        <patternFill>
          <bgColor rgb="FFFFFF00"/>
        </patternFill>
      </fill>
    </dxf>
    <dxf>
      <fill>
        <patternFill>
          <bgColor rgb="FFCCECFF"/>
        </patternFill>
      </fill>
    </dxf>
    <dxf>
      <fill>
        <patternFill>
          <bgColor rgb="FFFFFF00"/>
        </patternFill>
      </fill>
    </dxf>
    <dxf>
      <fill>
        <patternFill>
          <bgColor rgb="FFFFFF00"/>
        </patternFill>
      </fill>
    </dxf>
    <dxf>
      <font>
        <color theme="0" tint="-0.34998626667073579"/>
      </font>
      <fill>
        <patternFill>
          <bgColor theme="0" tint="-0.34998626667073579"/>
        </patternFill>
      </fill>
    </dxf>
    <dxf>
      <fill>
        <patternFill>
          <bgColor rgb="FFFFCCFF"/>
        </patternFill>
      </fill>
    </dxf>
    <dxf>
      <fill>
        <patternFill>
          <bgColor theme="0" tint="-0.34998626667073579"/>
        </patternFill>
      </fill>
    </dxf>
    <dxf>
      <font>
        <color auto="1"/>
      </font>
      <fill>
        <patternFill>
          <bgColor theme="0" tint="-0.34998626667073579"/>
        </patternFill>
      </fill>
    </dxf>
    <dxf>
      <fill>
        <patternFill>
          <bgColor theme="0" tint="-0.34998626667073579"/>
        </patternFill>
      </fill>
    </dxf>
    <dxf>
      <fill>
        <patternFill>
          <bgColor rgb="FFFFCCFF"/>
        </patternFill>
      </fill>
    </dxf>
    <dxf>
      <fill>
        <patternFill>
          <bgColor rgb="FFFFCCFF"/>
        </patternFill>
      </fill>
    </dxf>
    <dxf>
      <fill>
        <patternFill>
          <bgColor rgb="FFFFFF00"/>
        </patternFill>
      </fill>
    </dxf>
    <dxf>
      <font>
        <color auto="1"/>
      </font>
      <fill>
        <patternFill>
          <bgColor rgb="FFFFFF00"/>
        </patternFill>
      </fill>
    </dxf>
    <dxf>
      <fill>
        <patternFill>
          <bgColor rgb="FFFFCCFF"/>
        </patternFill>
      </fill>
    </dxf>
    <dxf>
      <font>
        <color theme="1"/>
      </font>
      <fill>
        <patternFill>
          <bgColor rgb="FFFFFF00"/>
        </patternFill>
      </fill>
    </dxf>
    <dxf>
      <fill>
        <patternFill>
          <bgColor rgb="FFFFCCFF"/>
        </patternFill>
      </fill>
    </dxf>
    <dxf>
      <fill>
        <patternFill>
          <bgColor rgb="FFFFCCFF"/>
        </patternFill>
      </fill>
    </dxf>
    <dxf>
      <fill>
        <patternFill>
          <bgColor rgb="FFFFCCFF"/>
        </patternFill>
      </fill>
    </dxf>
    <dxf>
      <fill>
        <patternFill>
          <bgColor rgb="FFFFFF00"/>
        </patternFill>
      </fill>
    </dxf>
    <dxf>
      <font>
        <color auto="1"/>
      </font>
      <fill>
        <patternFill>
          <bgColor rgb="FFFFFF00"/>
        </patternFill>
      </fill>
    </dxf>
    <dxf>
      <fill>
        <patternFill>
          <bgColor rgb="FFFFCCFF"/>
        </patternFill>
      </fill>
    </dxf>
    <dxf>
      <fill>
        <patternFill>
          <bgColor rgb="FFFFCCFF"/>
        </patternFill>
      </fill>
    </dxf>
    <dxf>
      <font>
        <color theme="1"/>
      </font>
      <fill>
        <patternFill>
          <bgColor rgb="FFFFFF00"/>
        </patternFill>
      </fill>
    </dxf>
    <dxf>
      <fill>
        <patternFill>
          <bgColor rgb="FFFFCCFF"/>
        </patternFill>
      </fill>
    </dxf>
    <dxf>
      <fill>
        <patternFill>
          <bgColor rgb="FFFFCCFF"/>
        </patternFill>
      </fill>
    </dxf>
    <dxf>
      <fill>
        <patternFill>
          <bgColor rgb="FFFFCCFF"/>
        </patternFill>
      </fill>
    </dxf>
    <dxf>
      <fill>
        <patternFill>
          <bgColor rgb="FFFFFF00"/>
        </patternFill>
      </fill>
    </dxf>
    <dxf>
      <font>
        <color auto="1"/>
      </font>
      <fill>
        <patternFill>
          <bgColor rgb="FFFFFF00"/>
        </patternFill>
      </fill>
    </dxf>
    <dxf>
      <fill>
        <patternFill>
          <bgColor rgb="FFFFCCFF"/>
        </patternFill>
      </fill>
    </dxf>
    <dxf>
      <font>
        <color theme="1"/>
      </font>
      <fill>
        <patternFill>
          <bgColor rgb="FFFFFF00"/>
        </patternFill>
      </fill>
    </dxf>
    <dxf>
      <fill>
        <patternFill>
          <bgColor rgb="FFFFCCFF"/>
        </patternFill>
      </fill>
    </dxf>
    <dxf>
      <font>
        <color auto="1"/>
      </font>
      <fill>
        <patternFill>
          <bgColor rgb="FFFFFF00"/>
        </patternFill>
      </fill>
    </dxf>
    <dxf>
      <fill>
        <patternFill>
          <bgColor rgb="FFFFFF00"/>
        </patternFill>
      </fill>
    </dxf>
    <dxf>
      <fill>
        <patternFill>
          <bgColor rgb="FFFFCCFF"/>
        </patternFill>
      </fill>
    </dxf>
    <dxf>
      <font>
        <b/>
        <i val="0"/>
        <color rgb="FFFF0000"/>
      </font>
    </dxf>
    <dxf>
      <font>
        <strike val="0"/>
      </font>
      <fill>
        <patternFill>
          <bgColor theme="0"/>
        </patternFill>
      </fill>
    </dxf>
    <dxf>
      <font>
        <color theme="0" tint="-0.34998626667073579"/>
      </font>
      <fill>
        <patternFill>
          <bgColor theme="0" tint="-0.34998626667073579"/>
        </patternFill>
      </fill>
    </dxf>
    <dxf>
      <font>
        <color theme="0" tint="-0.34998626667073579"/>
      </font>
      <fill>
        <patternFill>
          <bgColor theme="0" tint="-0.34998626667073579"/>
        </patternFill>
      </fill>
    </dxf>
  </dxfs>
  <tableStyles count="0" defaultTableStyle="TableStyleMedium2" defaultPivotStyle="PivotStyleLight16"/>
  <colors>
    <mruColors>
      <color rgb="FFCCECFF"/>
      <color rgb="FF99CCFF"/>
      <color rgb="FFFFCCFF"/>
      <color rgb="FF66FFFF"/>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発電設備稼働日の受電電力パターン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barChart>
        <c:barDir val="col"/>
        <c:grouping val="clustered"/>
        <c:varyColors val="0"/>
        <c:ser>
          <c:idx val="0"/>
          <c:order val="0"/>
          <c:tx>
            <c:strRef>
              <c:f>様式5の3!$E$17</c:f>
              <c:strCache>
                <c:ptCount val="1"/>
                <c:pt idx="0">
                  <c:v>発電</c:v>
                </c:pt>
              </c:strCache>
            </c:strRef>
          </c:tx>
          <c:spPr>
            <a:solidFill>
              <a:schemeClr val="accent1"/>
            </a:solidFill>
            <a:ln>
              <a:noFill/>
            </a:ln>
            <a:effectLst/>
          </c:spPr>
          <c:invertIfNegative val="0"/>
          <c:cat>
            <c:numRef>
              <c:f>様式5の3!$CL$17:$CL$40</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様式5の3!$CM$17:$CM$40</c:f>
              <c:numCache>
                <c:formatCode>0_);[Red]\(0\)</c:formatCode>
                <c:ptCount val="24"/>
                <c:pt idx="0">
                  <c:v>0</c:v>
                </c:pt>
                <c:pt idx="1">
                  <c:v>0</c:v>
                </c:pt>
                <c:pt idx="2">
                  <c:v>0</c:v>
                </c:pt>
                <c:pt idx="3">
                  <c:v>0</c:v>
                </c:pt>
                <c:pt idx="4">
                  <c:v>5</c:v>
                </c:pt>
                <c:pt idx="5">
                  <c:v>33</c:v>
                </c:pt>
                <c:pt idx="6">
                  <c:v>119</c:v>
                </c:pt>
                <c:pt idx="7">
                  <c:v>280</c:v>
                </c:pt>
                <c:pt idx="8">
                  <c:v>502</c:v>
                </c:pt>
                <c:pt idx="9">
                  <c:v>707</c:v>
                </c:pt>
                <c:pt idx="10">
                  <c:v>851</c:v>
                </c:pt>
                <c:pt idx="11">
                  <c:v>880</c:v>
                </c:pt>
                <c:pt idx="12">
                  <c:v>834</c:v>
                </c:pt>
                <c:pt idx="13">
                  <c:v>711</c:v>
                </c:pt>
                <c:pt idx="14">
                  <c:v>536</c:v>
                </c:pt>
                <c:pt idx="15">
                  <c:v>345</c:v>
                </c:pt>
                <c:pt idx="16">
                  <c:v>169</c:v>
                </c:pt>
                <c:pt idx="17">
                  <c:v>53</c:v>
                </c:pt>
                <c:pt idx="18">
                  <c:v>10</c:v>
                </c:pt>
                <c:pt idx="19">
                  <c:v>0</c:v>
                </c:pt>
                <c:pt idx="20">
                  <c:v>0</c:v>
                </c:pt>
                <c:pt idx="21">
                  <c:v>0</c:v>
                </c:pt>
                <c:pt idx="22">
                  <c:v>0</c:v>
                </c:pt>
                <c:pt idx="23">
                  <c:v>0</c:v>
                </c:pt>
              </c:numCache>
            </c:numRef>
          </c:val>
          <c:extLst>
            <c:ext xmlns:c16="http://schemas.microsoft.com/office/drawing/2014/chart" uri="{C3380CC4-5D6E-409C-BE32-E72D297353CC}">
              <c16:uniqueId val="{00000000-D4D5-4A45-81B3-A90A5F004937}"/>
            </c:ext>
          </c:extLst>
        </c:ser>
        <c:ser>
          <c:idx val="1"/>
          <c:order val="1"/>
          <c:tx>
            <c:strRef>
              <c:f>様式5の3!$G$17</c:f>
              <c:strCache>
                <c:ptCount val="1"/>
                <c:pt idx="0">
                  <c:v>買電</c:v>
                </c:pt>
              </c:strCache>
            </c:strRef>
          </c:tx>
          <c:spPr>
            <a:solidFill>
              <a:schemeClr val="accent2"/>
            </a:solidFill>
            <a:ln>
              <a:noFill/>
            </a:ln>
            <a:effectLst/>
          </c:spPr>
          <c:invertIfNegative val="0"/>
          <c:cat>
            <c:numRef>
              <c:f>様式5の3!$CL$17:$CL$40</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様式5の3!$CN$17:$CN$40</c:f>
              <c:numCache>
                <c:formatCode>0_);[Red]\(0\)</c:formatCode>
                <c:ptCount val="24"/>
                <c:pt idx="0">
                  <c:v>0.252</c:v>
                </c:pt>
                <c:pt idx="1">
                  <c:v>0.252</c:v>
                </c:pt>
                <c:pt idx="2">
                  <c:v>0.252</c:v>
                </c:pt>
                <c:pt idx="3">
                  <c:v>0.252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0.252</c:v>
                </c:pt>
                <c:pt idx="20">
                  <c:v>0.252</c:v>
                </c:pt>
                <c:pt idx="21">
                  <c:v>0.252</c:v>
                </c:pt>
                <c:pt idx="22">
                  <c:v>0.252</c:v>
                </c:pt>
                <c:pt idx="23">
                  <c:v>0.252</c:v>
                </c:pt>
              </c:numCache>
            </c:numRef>
          </c:val>
          <c:extLst>
            <c:ext xmlns:c16="http://schemas.microsoft.com/office/drawing/2014/chart" uri="{C3380CC4-5D6E-409C-BE32-E72D297353CC}">
              <c16:uniqueId val="{00000001-D4D5-4A45-81B3-A90A5F004937}"/>
            </c:ext>
          </c:extLst>
        </c:ser>
        <c:dLbls>
          <c:showLegendKey val="0"/>
          <c:showVal val="0"/>
          <c:showCatName val="0"/>
          <c:showSerName val="0"/>
          <c:showPercent val="0"/>
          <c:showBubbleSize val="0"/>
        </c:dLbls>
        <c:gapWidth val="100"/>
        <c:overlap val="100"/>
        <c:axId val="514471840"/>
        <c:axId val="515270784"/>
      </c:bar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受電電力</a:t>
                </a:r>
                <a:r>
                  <a:rPr lang="ja-JP" altLang="en-US" baseline="0">
                    <a:solidFill>
                      <a:sysClr val="windowText" lastClr="000000"/>
                    </a:solidFill>
                  </a:rPr>
                  <a:t> </a:t>
                </a:r>
                <a:r>
                  <a:rPr lang="en-US" altLang="ja-JP">
                    <a:solidFill>
                      <a:sysClr val="windowText" lastClr="000000"/>
                    </a:solidFill>
                  </a:rPr>
                  <a:t>[kW]</a:t>
                </a:r>
                <a:endParaRPr lang="ja-JP" altLang="en-US">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ltLang="en-US"/>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r>
              <a:rPr lang="ja-JP" altLang="en-US">
                <a:solidFill>
                  <a:sysClr val="windowText" lastClr="000000"/>
                </a:solidFill>
                <a:latin typeface="ＭＳ 明朝" panose="02020609040205080304" pitchFamily="17" charset="-128"/>
                <a:ea typeface="ＭＳ 明朝" panose="02020609040205080304" pitchFamily="17" charset="-128"/>
              </a:rPr>
              <a:t>発電設備停止日の受電電力パターン</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ＭＳ 明朝" panose="02020609040205080304" pitchFamily="17" charset="-128"/>
              <a:ea typeface="ＭＳ 明朝" panose="02020609040205080304" pitchFamily="17" charset="-128"/>
              <a:cs typeface="+mn-cs"/>
            </a:defRPr>
          </a:pPr>
          <a:endParaRPr lang="ja-JP"/>
        </a:p>
      </c:txPr>
    </c:title>
    <c:autoTitleDeleted val="0"/>
    <c:plotArea>
      <c:layout/>
      <c:barChart>
        <c:barDir val="col"/>
        <c:grouping val="clustered"/>
        <c:varyColors val="0"/>
        <c:ser>
          <c:idx val="0"/>
          <c:order val="0"/>
          <c:tx>
            <c:strRef>
              <c:f>様式5の3!$E$17</c:f>
              <c:strCache>
                <c:ptCount val="1"/>
                <c:pt idx="0">
                  <c:v>発電</c:v>
                </c:pt>
              </c:strCache>
            </c:strRef>
          </c:tx>
          <c:spPr>
            <a:solidFill>
              <a:schemeClr val="accent1"/>
            </a:solidFill>
            <a:ln>
              <a:noFill/>
            </a:ln>
            <a:effectLst/>
          </c:spPr>
          <c:invertIfNegative val="0"/>
          <c:cat>
            <c:numRef>
              <c:f>様式5の3!$CL$17:$CL$40</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様式5の3!$CO$17:$CO$40</c:f>
              <c:numCache>
                <c:formatCode>0_);[Red]\(0\)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A349-4DC0-93A8-5EFA28284381}"/>
            </c:ext>
          </c:extLst>
        </c:ser>
        <c:ser>
          <c:idx val="1"/>
          <c:order val="1"/>
          <c:tx>
            <c:strRef>
              <c:f>様式5の3!$G$17</c:f>
              <c:strCache>
                <c:ptCount val="1"/>
                <c:pt idx="0">
                  <c:v>買電</c:v>
                </c:pt>
              </c:strCache>
            </c:strRef>
          </c:tx>
          <c:spPr>
            <a:solidFill>
              <a:schemeClr val="accent2"/>
            </a:solidFill>
            <a:ln>
              <a:noFill/>
            </a:ln>
            <a:effectLst/>
          </c:spPr>
          <c:invertIfNegative val="0"/>
          <c:cat>
            <c:numRef>
              <c:f>様式5の3!$CL$17:$CL$40</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cat>
          <c:val>
            <c:numRef>
              <c:f>様式5の3!$CP$17:$CP$40</c:f>
              <c:numCache>
                <c:formatCode>0_);[Red]\(0\)</c:formatCode>
                <c:ptCount val="24"/>
                <c:pt idx="0">
                  <c:v>9.1999999999999998E-2</c:v>
                </c:pt>
                <c:pt idx="1">
                  <c:v>9.1999999999999998E-2</c:v>
                </c:pt>
                <c:pt idx="2">
                  <c:v>9.1999999999999998E-2</c:v>
                </c:pt>
                <c:pt idx="3">
                  <c:v>9.1999999999999998E-2</c:v>
                </c:pt>
                <c:pt idx="4">
                  <c:v>9.1999999999999998E-2</c:v>
                </c:pt>
                <c:pt idx="5">
                  <c:v>9.1999999999999998E-2</c:v>
                </c:pt>
                <c:pt idx="6">
                  <c:v>9.1999999999999998E-2</c:v>
                </c:pt>
                <c:pt idx="7">
                  <c:v>9.1999999999999998E-2</c:v>
                </c:pt>
                <c:pt idx="8">
                  <c:v>9.1999999999999998E-2</c:v>
                </c:pt>
                <c:pt idx="9">
                  <c:v>9.1999999999999998E-2</c:v>
                </c:pt>
                <c:pt idx="10">
                  <c:v>9.1999999999999998E-2</c:v>
                </c:pt>
                <c:pt idx="11">
                  <c:v>9.1999999999999998E-2</c:v>
                </c:pt>
                <c:pt idx="12">
                  <c:v>9.1999999999999998E-2</c:v>
                </c:pt>
                <c:pt idx="13">
                  <c:v>9.1999999999999998E-2</c:v>
                </c:pt>
                <c:pt idx="14">
                  <c:v>9.1999999999999998E-2</c:v>
                </c:pt>
                <c:pt idx="15">
                  <c:v>9.1999999999999998E-2</c:v>
                </c:pt>
                <c:pt idx="16">
                  <c:v>9.1999999999999998E-2</c:v>
                </c:pt>
                <c:pt idx="17">
                  <c:v>9.1999999999999998E-2</c:v>
                </c:pt>
                <c:pt idx="18">
                  <c:v>9.1999999999999998E-2</c:v>
                </c:pt>
                <c:pt idx="19">
                  <c:v>9.1999999999999998E-2</c:v>
                </c:pt>
                <c:pt idx="20">
                  <c:v>9.1999999999999998E-2</c:v>
                </c:pt>
                <c:pt idx="21">
                  <c:v>9.1999999999999998E-2</c:v>
                </c:pt>
                <c:pt idx="22">
                  <c:v>9.1999999999999998E-2</c:v>
                </c:pt>
                <c:pt idx="23">
                  <c:v>9.1999999999999998E-2</c:v>
                </c:pt>
              </c:numCache>
            </c:numRef>
          </c:val>
          <c:extLst>
            <c:ext xmlns:c16="http://schemas.microsoft.com/office/drawing/2014/chart" uri="{C3380CC4-5D6E-409C-BE32-E72D297353CC}">
              <c16:uniqueId val="{00000001-A349-4DC0-93A8-5EFA28284381}"/>
            </c:ext>
          </c:extLst>
        </c:ser>
        <c:dLbls>
          <c:showLegendKey val="0"/>
          <c:showVal val="0"/>
          <c:showCatName val="0"/>
          <c:showSerName val="0"/>
          <c:showPercent val="0"/>
          <c:showBubbleSize val="0"/>
        </c:dLbls>
        <c:gapWidth val="100"/>
        <c:overlap val="100"/>
        <c:axId val="514471840"/>
        <c:axId val="515270784"/>
      </c:barChart>
      <c:catAx>
        <c:axId val="5144718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時刻</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title>
        <c:numFmt formatCode="General" sourceLinked="1"/>
        <c:majorTickMark val="cross"/>
        <c:minorTickMark val="none"/>
        <c:tickLblPos val="low"/>
        <c:spPr>
          <a:noFill/>
          <a:ln w="19050"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5270784"/>
        <c:crosses val="autoZero"/>
        <c:auto val="1"/>
        <c:lblAlgn val="ctr"/>
        <c:lblOffset val="100"/>
        <c:noMultiLvlLbl val="0"/>
      </c:catAx>
      <c:valAx>
        <c:axId val="515270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ja-JP" altLang="en-US">
                    <a:solidFill>
                      <a:sysClr val="windowText" lastClr="000000"/>
                    </a:solidFill>
                  </a:rPr>
                  <a:t>受電電力</a:t>
                </a:r>
                <a:r>
                  <a:rPr lang="ja-JP" altLang="en-US" baseline="0">
                    <a:solidFill>
                      <a:sysClr val="windowText" lastClr="000000"/>
                    </a:solidFill>
                  </a:rPr>
                  <a:t> </a:t>
                </a:r>
                <a:r>
                  <a:rPr lang="en-US" altLang="ja-JP">
                    <a:solidFill>
                      <a:sysClr val="windowText" lastClr="000000"/>
                    </a:solidFill>
                  </a:rPr>
                  <a:t>[kW]</a:t>
                </a:r>
                <a:endParaRPr lang="ja-JP" altLang="en-US">
                  <a:solidFill>
                    <a:sysClr val="windowText" lastClr="000000"/>
                  </a:solidFill>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ltLang="en-US"/>
            </a:p>
          </c:txPr>
        </c:title>
        <c:numFmt formatCode="#,##0_ "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crossAx val="51447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hyperlink" Target="#&#27010;&#35201;!A1"/></Relationships>
</file>

<file path=xl/drawings/_rels/drawing10.xml.rels><?xml version="1.0" encoding="UTF-8" standalone="yes"?>
<Relationships xmlns="http://schemas.openxmlformats.org/package/2006/relationships"><Relationship Id="rId1" Type="http://schemas.openxmlformats.org/officeDocument/2006/relationships/hyperlink" Target="#&#27010;&#35201;!A1"/></Relationships>
</file>

<file path=xl/drawings/_rels/drawing11.xml.rels><?xml version="1.0" encoding="UTF-8" standalone="yes"?>
<Relationships xmlns="http://schemas.openxmlformats.org/package/2006/relationships"><Relationship Id="rId2" Type="http://schemas.openxmlformats.org/officeDocument/2006/relationships/hyperlink" Target="#&#27096;&#24335;2!AC46"/><Relationship Id="rId1" Type="http://schemas.openxmlformats.org/officeDocument/2006/relationships/hyperlink" Target="#&#27010;&#35201;!A1"/></Relationships>
</file>

<file path=xl/drawings/_rels/drawing12.xml.rels><?xml version="1.0" encoding="UTF-8" standalone="yes"?>
<Relationships xmlns="http://schemas.openxmlformats.org/package/2006/relationships"><Relationship Id="rId1" Type="http://schemas.openxmlformats.org/officeDocument/2006/relationships/hyperlink" Target="#&#27010;&#35201;!A1"/></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hyperlink" Target="#&#27010;&#35201;!A1"/></Relationships>
</file>

<file path=xl/drawings/_rels/drawing14.xml.rels><?xml version="1.0" encoding="UTF-8" standalone="yes"?>
<Relationships xmlns="http://schemas.openxmlformats.org/package/2006/relationships"><Relationship Id="rId1" Type="http://schemas.openxmlformats.org/officeDocument/2006/relationships/hyperlink" Target="#&#27010;&#35201;!A1"/></Relationships>
</file>

<file path=xl/drawings/_rels/drawing15.xml.rels><?xml version="1.0" encoding="UTF-8" standalone="yes"?>
<Relationships xmlns="http://schemas.openxmlformats.org/package/2006/relationships"><Relationship Id="rId2" Type="http://schemas.openxmlformats.org/officeDocument/2006/relationships/hyperlink" Target="#&#27010;&#35201;!A1"/><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hyperlink" Target="#&#27010;&#35201;!A1"/><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2" Type="http://schemas.openxmlformats.org/officeDocument/2006/relationships/hyperlink" Target="#&#27010;&#35201;!A1"/><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2" Type="http://schemas.openxmlformats.org/officeDocument/2006/relationships/hyperlink" Target="#&#27010;&#35201;!A1"/><Relationship Id="rId1" Type="http://schemas.openxmlformats.org/officeDocument/2006/relationships/image" Target="../media/image6.png"/></Relationships>
</file>

<file path=xl/drawings/_rels/drawing1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27010;&#35201;!A1"/></Relationships>
</file>

<file path=xl/drawings/_rels/drawing2.xml.rels><?xml version="1.0" encoding="UTF-8" standalone="yes"?>
<Relationships xmlns="http://schemas.openxmlformats.org/package/2006/relationships"><Relationship Id="rId2" Type="http://schemas.openxmlformats.org/officeDocument/2006/relationships/hyperlink" Target="#&#27010;&#35201;!A1"/><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27010;&#35201;!A1"/></Relationships>
</file>

<file path=xl/drawings/_rels/drawing21.xml.rels><?xml version="1.0" encoding="UTF-8" standalone="yes"?>
<Relationships xmlns="http://schemas.openxmlformats.org/package/2006/relationships"><Relationship Id="rId1" Type="http://schemas.openxmlformats.org/officeDocument/2006/relationships/hyperlink" Target="#&#27010;&#35201;!A1"/></Relationships>
</file>

<file path=xl/drawings/_rels/drawing22.xml.rels><?xml version="1.0" encoding="UTF-8" standalone="yes"?>
<Relationships xmlns="http://schemas.openxmlformats.org/package/2006/relationships"><Relationship Id="rId3" Type="http://schemas.openxmlformats.org/officeDocument/2006/relationships/hyperlink" Target="#&#27010;&#35201;!A1"/><Relationship Id="rId2" Type="http://schemas.openxmlformats.org/officeDocument/2006/relationships/image" Target="../media/image9.emf"/><Relationship Id="rId1" Type="http://schemas.openxmlformats.org/officeDocument/2006/relationships/image" Target="../media/image8.png"/></Relationships>
</file>

<file path=xl/drawings/_rels/drawing23.xml.rels><?xml version="1.0" encoding="UTF-8" standalone="yes"?>
<Relationships xmlns="http://schemas.openxmlformats.org/package/2006/relationships"><Relationship Id="rId1" Type="http://schemas.openxmlformats.org/officeDocument/2006/relationships/hyperlink" Target="#&#27010;&#35201;!A1"/></Relationships>
</file>

<file path=xl/drawings/_rels/drawing24.xml.rels><?xml version="1.0" encoding="UTF-8" standalone="yes"?>
<Relationships xmlns="http://schemas.openxmlformats.org/package/2006/relationships"><Relationship Id="rId1" Type="http://schemas.openxmlformats.org/officeDocument/2006/relationships/hyperlink" Target="#&#27010;&#35201;!A1"/></Relationships>
</file>

<file path=xl/drawings/_rels/drawing3.xml.rels><?xml version="1.0" encoding="UTF-8" standalone="yes"?>
<Relationships xmlns="http://schemas.openxmlformats.org/package/2006/relationships"><Relationship Id="rId1" Type="http://schemas.openxmlformats.org/officeDocument/2006/relationships/hyperlink" Target="#&#27010;&#35201;!A1"/></Relationships>
</file>

<file path=xl/drawings/_rels/drawing4.xml.rels><?xml version="1.0" encoding="UTF-8" standalone="yes"?>
<Relationships xmlns="http://schemas.openxmlformats.org/package/2006/relationships"><Relationship Id="rId1" Type="http://schemas.openxmlformats.org/officeDocument/2006/relationships/hyperlink" Target="#&#27010;&#35201;!A1"/></Relationships>
</file>

<file path=xl/drawings/_rels/drawing5.xml.rels><?xml version="1.0" encoding="UTF-8" standalone="yes"?>
<Relationships xmlns="http://schemas.openxmlformats.org/package/2006/relationships"><Relationship Id="rId2" Type="http://schemas.openxmlformats.org/officeDocument/2006/relationships/hyperlink" Target="#&#27096;&#24335;2!AC46"/><Relationship Id="rId1" Type="http://schemas.openxmlformats.org/officeDocument/2006/relationships/hyperlink" Target="#&#27010;&#35201;!A1"/></Relationships>
</file>

<file path=xl/drawings/_rels/drawing6.xml.rels><?xml version="1.0" encoding="UTF-8" standalone="yes"?>
<Relationships xmlns="http://schemas.openxmlformats.org/package/2006/relationships"><Relationship Id="rId1" Type="http://schemas.openxmlformats.org/officeDocument/2006/relationships/hyperlink" Target="#&#27010;&#35201;!A1"/></Relationships>
</file>

<file path=xl/drawings/_rels/drawing7.xml.rels><?xml version="1.0" encoding="UTF-8" standalone="yes"?>
<Relationships xmlns="http://schemas.openxmlformats.org/package/2006/relationships"><Relationship Id="rId1" Type="http://schemas.openxmlformats.org/officeDocument/2006/relationships/hyperlink" Target="#&#27010;&#35201;!A1"/></Relationships>
</file>

<file path=xl/drawings/_rels/drawing8.xml.rels><?xml version="1.0" encoding="UTF-8" standalone="yes"?>
<Relationships xmlns="http://schemas.openxmlformats.org/package/2006/relationships"><Relationship Id="rId2" Type="http://schemas.openxmlformats.org/officeDocument/2006/relationships/hyperlink" Target="#&#27096;&#24335;2!AC46"/><Relationship Id="rId1" Type="http://schemas.openxmlformats.org/officeDocument/2006/relationships/hyperlink" Target="#&#27010;&#35201;!A1"/></Relationships>
</file>

<file path=xl/drawings/_rels/drawing9.xml.rels><?xml version="1.0" encoding="UTF-8" standalone="yes"?>
<Relationships xmlns="http://schemas.openxmlformats.org/package/2006/relationships"><Relationship Id="rId1" Type="http://schemas.openxmlformats.org/officeDocument/2006/relationships/hyperlink" Target="#&#27010;&#35201;!A1"/></Relationships>
</file>

<file path=xl/drawings/drawing1.xml><?xml version="1.0" encoding="utf-8"?>
<xdr:wsDr xmlns:xdr="http://schemas.openxmlformats.org/drawingml/2006/spreadsheetDrawing" xmlns:a="http://schemas.openxmlformats.org/drawingml/2006/main">
  <xdr:twoCellAnchor>
    <xdr:from>
      <xdr:col>67</xdr:col>
      <xdr:colOff>371475</xdr:colOff>
      <xdr:row>1</xdr:row>
      <xdr:rowOff>161925</xdr:rowOff>
    </xdr:from>
    <xdr:to>
      <xdr:col>69</xdr:col>
      <xdr:colOff>929528</xdr:colOff>
      <xdr:row>3</xdr:row>
      <xdr:rowOff>210111</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10582275" y="54292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66</xdr:col>
      <xdr:colOff>95250</xdr:colOff>
      <xdr:row>7</xdr:row>
      <xdr:rowOff>76201</xdr:rowOff>
    </xdr:from>
    <xdr:ext cx="3267075" cy="2152650"/>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10153650" y="1828801"/>
          <a:ext cx="3267075" cy="2152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ja-JP" altLang="en-US" sz="800"/>
            <a:t>該当しない個所は，ハイフン「－」をご記載ください。</a:t>
          </a:r>
          <a:endParaRPr kumimoji="1" lang="en-US" altLang="ja-JP" sz="800"/>
        </a:p>
      </xdr:txBody>
    </xdr:sp>
    <xdr:clientData/>
  </xdr:oneCellAnchor>
  <xdr:twoCellAnchor>
    <xdr:from>
      <xdr:col>66</xdr:col>
      <xdr:colOff>333375</xdr:colOff>
      <xdr:row>2</xdr:row>
      <xdr:rowOff>0</xdr:rowOff>
    </xdr:from>
    <xdr:to>
      <xdr:col>68</xdr:col>
      <xdr:colOff>948578</xdr:colOff>
      <xdr:row>4</xdr:row>
      <xdr:rowOff>48186</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10391775" y="609600"/>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66</xdr:col>
      <xdr:colOff>361950</xdr:colOff>
      <xdr:row>2</xdr:row>
      <xdr:rowOff>9525</xdr:rowOff>
    </xdr:from>
    <xdr:to>
      <xdr:col>68</xdr:col>
      <xdr:colOff>900953</xdr:colOff>
      <xdr:row>4</xdr:row>
      <xdr:rowOff>57711</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B00-000002000000}"/>
            </a:ext>
          </a:extLst>
        </xdr:cNvPr>
        <xdr:cNvSpPr txBox="1"/>
      </xdr:nvSpPr>
      <xdr:spPr>
        <a:xfrm>
          <a:off x="10420350" y="61912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twoCellAnchor>
    <xdr:from>
      <xdr:col>66</xdr:col>
      <xdr:colOff>171450</xdr:colOff>
      <xdr:row>12</xdr:row>
      <xdr:rowOff>66675</xdr:rowOff>
    </xdr:from>
    <xdr:to>
      <xdr:col>68</xdr:col>
      <xdr:colOff>1037104</xdr:colOff>
      <xdr:row>16</xdr:row>
      <xdr:rowOff>142875</xdr:rowOff>
    </xdr:to>
    <xdr:sp macro="" textlink="">
      <xdr:nvSpPr>
        <xdr:cNvPr id="3" name="テキスト ボックス 2">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10229850" y="2962275"/>
          <a:ext cx="3332629" cy="990600"/>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u="sng">
              <a:solidFill>
                <a:srgbClr val="0000FF"/>
              </a:solidFill>
            </a:rPr>
            <a:t>「様式２」へ移動</a:t>
          </a:r>
          <a:endParaRPr kumimoji="1" lang="en-US" altLang="ja-JP" sz="1400" b="1" u="sng">
            <a:solidFill>
              <a:srgbClr val="0000FF"/>
            </a:solidFill>
          </a:endParaRPr>
        </a:p>
        <a:p>
          <a:pPr algn="ctr"/>
          <a:r>
            <a:rPr kumimoji="1" lang="en-US" altLang="ja-JP" sz="1000" b="1" u="sng">
              <a:solidFill>
                <a:srgbClr val="0000FF"/>
              </a:solidFill>
            </a:rPr>
            <a:t>※</a:t>
          </a:r>
          <a:r>
            <a:rPr kumimoji="1" lang="ja-JP" altLang="en-US" sz="1000" b="1" u="sng">
              <a:solidFill>
                <a:srgbClr val="0000FF"/>
              </a:solidFill>
            </a:rPr>
            <a:t>定格出力・受電電力が自動入力されますのでご確認をお願いします。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67</xdr:col>
      <xdr:colOff>400050</xdr:colOff>
      <xdr:row>1</xdr:row>
      <xdr:rowOff>219075</xdr:rowOff>
    </xdr:from>
    <xdr:to>
      <xdr:col>69</xdr:col>
      <xdr:colOff>777128</xdr:colOff>
      <xdr:row>4</xdr:row>
      <xdr:rowOff>38661</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C00-000002000000}"/>
            </a:ext>
          </a:extLst>
        </xdr:cNvPr>
        <xdr:cNvSpPr txBox="1"/>
      </xdr:nvSpPr>
      <xdr:spPr>
        <a:xfrm>
          <a:off x="10610850" y="60007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0</xdr:colOff>
      <xdr:row>15</xdr:row>
      <xdr:rowOff>0</xdr:rowOff>
    </xdr:from>
    <xdr:to>
      <xdr:col>62</xdr:col>
      <xdr:colOff>37200</xdr:colOff>
      <xdr:row>31</xdr:row>
      <xdr:rowOff>131617</xdr:rowOff>
    </xdr:to>
    <xdr:graphicFrame macro="">
      <xdr:nvGraphicFramePr>
        <xdr:cNvPr id="2" name="グラフ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33</xdr:row>
      <xdr:rowOff>0</xdr:rowOff>
    </xdr:from>
    <xdr:to>
      <xdr:col>62</xdr:col>
      <xdr:colOff>37200</xdr:colOff>
      <xdr:row>49</xdr:row>
      <xdr:rowOff>131617</xdr:rowOff>
    </xdr:to>
    <xdr:graphicFrame macro="">
      <xdr:nvGraphicFramePr>
        <xdr:cNvPr id="4" name="グラフ 3">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85</xdr:col>
      <xdr:colOff>377287</xdr:colOff>
      <xdr:row>15</xdr:row>
      <xdr:rowOff>73350</xdr:rowOff>
    </xdr:from>
    <xdr:to>
      <xdr:col>137</xdr:col>
      <xdr:colOff>64120</xdr:colOff>
      <xdr:row>46</xdr:row>
      <xdr:rowOff>208618</xdr:rowOff>
    </xdr:to>
    <xdr:pic>
      <xdr:nvPicPr>
        <xdr:cNvPr id="5" name="図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3"/>
        <a:stretch>
          <a:fillRect/>
        </a:stretch>
      </xdr:blipFill>
      <xdr:spPr>
        <a:xfrm>
          <a:off x="16119514" y="3017441"/>
          <a:ext cx="11234886" cy="7114495"/>
        </a:xfrm>
        <a:prstGeom prst="rect">
          <a:avLst/>
        </a:prstGeom>
      </xdr:spPr>
    </xdr:pic>
    <xdr:clientData/>
  </xdr:twoCellAnchor>
  <xdr:twoCellAnchor>
    <xdr:from>
      <xdr:col>85</xdr:col>
      <xdr:colOff>237723</xdr:colOff>
      <xdr:row>12</xdr:row>
      <xdr:rowOff>97652</xdr:rowOff>
    </xdr:from>
    <xdr:to>
      <xdr:col>87</xdr:col>
      <xdr:colOff>125103</xdr:colOff>
      <xdr:row>14</xdr:row>
      <xdr:rowOff>168650</xdr:rowOff>
    </xdr:to>
    <xdr:sp macro="" textlink="">
      <xdr:nvSpPr>
        <xdr:cNvPr id="6" name="テキスト ボックス 5">
          <a:extLst>
            <a:ext uri="{FF2B5EF4-FFF2-40B4-BE49-F238E27FC236}">
              <a16:creationId xmlns:a16="http://schemas.microsoft.com/office/drawing/2014/main" id="{00000000-0008-0000-0D00-000006000000}"/>
            </a:ext>
          </a:extLst>
        </xdr:cNvPr>
        <xdr:cNvSpPr txBox="1"/>
      </xdr:nvSpPr>
      <xdr:spPr>
        <a:xfrm>
          <a:off x="15993194" y="2361240"/>
          <a:ext cx="2016497" cy="519234"/>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記載例</a:t>
          </a:r>
        </a:p>
      </xdr:txBody>
    </xdr:sp>
    <xdr:clientData/>
  </xdr:twoCellAnchor>
  <xdr:twoCellAnchor>
    <xdr:from>
      <xdr:col>85</xdr:col>
      <xdr:colOff>190500</xdr:colOff>
      <xdr:row>3</xdr:row>
      <xdr:rowOff>0</xdr:rowOff>
    </xdr:from>
    <xdr:to>
      <xdr:col>87</xdr:col>
      <xdr:colOff>1043828</xdr:colOff>
      <xdr:row>5</xdr:row>
      <xdr:rowOff>48186</xdr:rowOff>
    </xdr:to>
    <xdr:sp macro="" textlink="">
      <xdr:nvSpPr>
        <xdr:cNvPr id="7" name="テキスト ボックス 6">
          <a:hlinkClick xmlns:r="http://schemas.openxmlformats.org/officeDocument/2006/relationships" r:id="rId4"/>
          <a:extLst>
            <a:ext uri="{FF2B5EF4-FFF2-40B4-BE49-F238E27FC236}">
              <a16:creationId xmlns:a16="http://schemas.microsoft.com/office/drawing/2014/main" id="{00000000-0008-0000-0D00-000007000000}"/>
            </a:ext>
          </a:extLst>
        </xdr:cNvPr>
        <xdr:cNvSpPr txBox="1"/>
      </xdr:nvSpPr>
      <xdr:spPr>
        <a:xfrm>
          <a:off x="15630525" y="73342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98</xdr:col>
      <xdr:colOff>209550</xdr:colOff>
      <xdr:row>2</xdr:row>
      <xdr:rowOff>152400</xdr:rowOff>
    </xdr:from>
    <xdr:to>
      <xdr:col>100</xdr:col>
      <xdr:colOff>1062878</xdr:colOff>
      <xdr:row>5</xdr:row>
      <xdr:rowOff>152961</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E00-000002000000}"/>
            </a:ext>
          </a:extLst>
        </xdr:cNvPr>
        <xdr:cNvSpPr txBox="1"/>
      </xdr:nvSpPr>
      <xdr:spPr>
        <a:xfrm>
          <a:off x="15144750" y="666750"/>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101</xdr:col>
      <xdr:colOff>394607</xdr:colOff>
      <xdr:row>7</xdr:row>
      <xdr:rowOff>172812</xdr:rowOff>
    </xdr:from>
    <xdr:to>
      <xdr:col>167</xdr:col>
      <xdr:colOff>67324</xdr:colOff>
      <xdr:row>42</xdr:row>
      <xdr:rowOff>221342</xdr:rowOff>
    </xdr:to>
    <xdr:pic>
      <xdr:nvPicPr>
        <xdr:cNvPr id="4" name="図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stretch>
          <a:fillRect/>
        </a:stretch>
      </xdr:blipFill>
      <xdr:spPr>
        <a:xfrm>
          <a:off x="17349107" y="1696812"/>
          <a:ext cx="10221428" cy="7815034"/>
        </a:xfrm>
        <a:prstGeom prst="rect">
          <a:avLst/>
        </a:prstGeom>
      </xdr:spPr>
    </xdr:pic>
    <xdr:clientData/>
  </xdr:twoCellAnchor>
  <xdr:twoCellAnchor>
    <xdr:from>
      <xdr:col>131</xdr:col>
      <xdr:colOff>27215</xdr:colOff>
      <xdr:row>33</xdr:row>
      <xdr:rowOff>43077</xdr:rowOff>
    </xdr:from>
    <xdr:to>
      <xdr:col>162</xdr:col>
      <xdr:colOff>72749</xdr:colOff>
      <xdr:row>35</xdr:row>
      <xdr:rowOff>27261</xdr:rowOff>
    </xdr:to>
    <xdr:sp macro="" textlink="">
      <xdr:nvSpPr>
        <xdr:cNvPr id="5" name="テキスト ボックス 4">
          <a:extLst>
            <a:ext uri="{FF2B5EF4-FFF2-40B4-BE49-F238E27FC236}">
              <a16:creationId xmlns:a16="http://schemas.microsoft.com/office/drawing/2014/main" id="{00000000-0008-0000-0F00-000005000000}"/>
            </a:ext>
          </a:extLst>
        </xdr:cNvPr>
        <xdr:cNvSpPr txBox="1"/>
      </xdr:nvSpPr>
      <xdr:spPr>
        <a:xfrm>
          <a:off x="19635108" y="5064113"/>
          <a:ext cx="4685570" cy="446827"/>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rPr>
            <a:t>計量器・</a:t>
          </a:r>
          <a:r>
            <a:rPr kumimoji="1" lang="en-US" altLang="ja-JP" sz="1600">
              <a:solidFill>
                <a:sysClr val="windowText" lastClr="000000"/>
              </a:solidFill>
            </a:rPr>
            <a:t>VCT</a:t>
          </a:r>
          <a:r>
            <a:rPr kumimoji="1" lang="ja-JP" altLang="en-US" sz="1600">
              <a:solidFill>
                <a:sysClr val="windowText" lastClr="000000"/>
              </a:solidFill>
            </a:rPr>
            <a:t>はキュービクル内に設置</a:t>
          </a:r>
        </a:p>
      </xdr:txBody>
    </xdr:sp>
    <xdr:clientData/>
  </xdr:twoCellAnchor>
  <xdr:twoCellAnchor>
    <xdr:from>
      <xdr:col>99</xdr:col>
      <xdr:colOff>285749</xdr:colOff>
      <xdr:row>13</xdr:row>
      <xdr:rowOff>12246</xdr:rowOff>
    </xdr:from>
    <xdr:to>
      <xdr:col>101</xdr:col>
      <xdr:colOff>162723</xdr:colOff>
      <xdr:row>15</xdr:row>
      <xdr:rowOff>72918</xdr:rowOff>
    </xdr:to>
    <xdr:sp macro="" textlink="">
      <xdr:nvSpPr>
        <xdr:cNvPr id="6" name="テキスト ボックス 5">
          <a:extLst>
            <a:ext uri="{FF2B5EF4-FFF2-40B4-BE49-F238E27FC236}">
              <a16:creationId xmlns:a16="http://schemas.microsoft.com/office/drawing/2014/main" id="{00000000-0008-0000-0F00-000006000000}"/>
            </a:ext>
          </a:extLst>
        </xdr:cNvPr>
        <xdr:cNvSpPr txBox="1"/>
      </xdr:nvSpPr>
      <xdr:spPr>
        <a:xfrm>
          <a:off x="15103928" y="2597603"/>
          <a:ext cx="2013295" cy="523315"/>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記載例</a:t>
          </a:r>
        </a:p>
      </xdr:txBody>
    </xdr:sp>
    <xdr:clientData/>
  </xdr:twoCellAnchor>
  <xdr:twoCellAnchor>
    <xdr:from>
      <xdr:col>99</xdr:col>
      <xdr:colOff>219075</xdr:colOff>
      <xdr:row>2</xdr:row>
      <xdr:rowOff>161925</xdr:rowOff>
    </xdr:from>
    <xdr:to>
      <xdr:col>101</xdr:col>
      <xdr:colOff>1072403</xdr:colOff>
      <xdr:row>4</xdr:row>
      <xdr:rowOff>210111</xdr:rowOff>
    </xdr:to>
    <xdr:sp macro="" textlink="">
      <xdr:nvSpPr>
        <xdr:cNvPr id="7" name="テキスト ボックス 6">
          <a:hlinkClick xmlns:r="http://schemas.openxmlformats.org/officeDocument/2006/relationships" r:id="rId2"/>
          <a:extLst>
            <a:ext uri="{FF2B5EF4-FFF2-40B4-BE49-F238E27FC236}">
              <a16:creationId xmlns:a16="http://schemas.microsoft.com/office/drawing/2014/main" id="{00000000-0008-0000-0F00-000007000000}"/>
            </a:ext>
          </a:extLst>
        </xdr:cNvPr>
        <xdr:cNvSpPr txBox="1"/>
      </xdr:nvSpPr>
      <xdr:spPr>
        <a:xfrm>
          <a:off x="15306675" y="67627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98</xdr:col>
      <xdr:colOff>92848</xdr:colOff>
      <xdr:row>17</xdr:row>
      <xdr:rowOff>24493</xdr:rowOff>
    </xdr:from>
    <xdr:to>
      <xdr:col>152</xdr:col>
      <xdr:colOff>141</xdr:colOff>
      <xdr:row>44</xdr:row>
      <xdr:rowOff>153764</xdr:rowOff>
    </xdr:to>
    <xdr:pic>
      <xdr:nvPicPr>
        <xdr:cNvPr id="4" name="図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1"/>
        <a:stretch>
          <a:fillRect/>
        </a:stretch>
      </xdr:blipFill>
      <xdr:spPr>
        <a:xfrm>
          <a:off x="15467319" y="3061287"/>
          <a:ext cx="12398490" cy="6180448"/>
        </a:xfrm>
        <a:prstGeom prst="rect">
          <a:avLst/>
        </a:prstGeom>
      </xdr:spPr>
    </xdr:pic>
    <xdr:clientData/>
  </xdr:twoCellAnchor>
  <xdr:twoCellAnchor>
    <xdr:from>
      <xdr:col>99</xdr:col>
      <xdr:colOff>172890</xdr:colOff>
      <xdr:row>15</xdr:row>
      <xdr:rowOff>195943</xdr:rowOff>
    </xdr:from>
    <xdr:to>
      <xdr:col>102</xdr:col>
      <xdr:colOff>217152</xdr:colOff>
      <xdr:row>17</xdr:row>
      <xdr:rowOff>176333</xdr:rowOff>
    </xdr:to>
    <xdr:sp macro="" textlink="">
      <xdr:nvSpPr>
        <xdr:cNvPr id="5" name="テキスト ボックス 4">
          <a:extLst>
            <a:ext uri="{FF2B5EF4-FFF2-40B4-BE49-F238E27FC236}">
              <a16:creationId xmlns:a16="http://schemas.microsoft.com/office/drawing/2014/main" id="{00000000-0008-0000-1000-000005000000}"/>
            </a:ext>
          </a:extLst>
        </xdr:cNvPr>
        <xdr:cNvSpPr txBox="1"/>
      </xdr:nvSpPr>
      <xdr:spPr>
        <a:xfrm>
          <a:off x="15704243" y="2784502"/>
          <a:ext cx="3439644" cy="428625"/>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記載例</a:t>
          </a:r>
        </a:p>
      </xdr:txBody>
    </xdr:sp>
    <xdr:clientData/>
  </xdr:twoCellAnchor>
  <xdr:twoCellAnchor>
    <xdr:from>
      <xdr:col>99</xdr:col>
      <xdr:colOff>190500</xdr:colOff>
      <xdr:row>2</xdr:row>
      <xdr:rowOff>161925</xdr:rowOff>
    </xdr:from>
    <xdr:to>
      <xdr:col>101</xdr:col>
      <xdr:colOff>1043828</xdr:colOff>
      <xdr:row>4</xdr:row>
      <xdr:rowOff>210111</xdr:rowOff>
    </xdr:to>
    <xdr:sp macro="" textlink="">
      <xdr:nvSpPr>
        <xdr:cNvPr id="6" name="テキスト ボックス 5">
          <a:hlinkClick xmlns:r="http://schemas.openxmlformats.org/officeDocument/2006/relationships" r:id="rId2"/>
          <a:extLst>
            <a:ext uri="{FF2B5EF4-FFF2-40B4-BE49-F238E27FC236}">
              <a16:creationId xmlns:a16="http://schemas.microsoft.com/office/drawing/2014/main" id="{00000000-0008-0000-1000-000006000000}"/>
            </a:ext>
          </a:extLst>
        </xdr:cNvPr>
        <xdr:cNvSpPr txBox="1"/>
      </xdr:nvSpPr>
      <xdr:spPr>
        <a:xfrm>
          <a:off x="15278100" y="61912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99</xdr:col>
      <xdr:colOff>166410</xdr:colOff>
      <xdr:row>11</xdr:row>
      <xdr:rowOff>161365</xdr:rowOff>
    </xdr:from>
    <xdr:to>
      <xdr:col>136</xdr:col>
      <xdr:colOff>9341</xdr:colOff>
      <xdr:row>38</xdr:row>
      <xdr:rowOff>180530</xdr:rowOff>
    </xdr:to>
    <xdr:pic>
      <xdr:nvPicPr>
        <xdr:cNvPr id="2" name="図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15697763" y="2055159"/>
          <a:ext cx="9547038" cy="6067167"/>
        </a:xfrm>
        <a:prstGeom prst="rect">
          <a:avLst/>
        </a:prstGeom>
      </xdr:spPr>
    </xdr:pic>
    <xdr:clientData/>
  </xdr:twoCellAnchor>
  <xdr:twoCellAnchor>
    <xdr:from>
      <xdr:col>99</xdr:col>
      <xdr:colOff>168091</xdr:colOff>
      <xdr:row>10</xdr:row>
      <xdr:rowOff>182096</xdr:rowOff>
    </xdr:from>
    <xdr:to>
      <xdr:col>106</xdr:col>
      <xdr:colOff>100856</xdr:colOff>
      <xdr:row>12</xdr:row>
      <xdr:rowOff>143435</xdr:rowOff>
    </xdr:to>
    <xdr:sp macro="" textlink="">
      <xdr:nvSpPr>
        <xdr:cNvPr id="3" name="テキスト ボックス 2">
          <a:extLst>
            <a:ext uri="{FF2B5EF4-FFF2-40B4-BE49-F238E27FC236}">
              <a16:creationId xmlns:a16="http://schemas.microsoft.com/office/drawing/2014/main" id="{00000000-0008-0000-1100-000003000000}"/>
            </a:ext>
          </a:extLst>
        </xdr:cNvPr>
        <xdr:cNvSpPr txBox="1"/>
      </xdr:nvSpPr>
      <xdr:spPr>
        <a:xfrm>
          <a:off x="15699444" y="1851772"/>
          <a:ext cx="3339353" cy="409575"/>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記載例</a:t>
          </a:r>
        </a:p>
      </xdr:txBody>
    </xdr:sp>
    <xdr:clientData/>
  </xdr:twoCellAnchor>
  <xdr:twoCellAnchor>
    <xdr:from>
      <xdr:col>99</xdr:col>
      <xdr:colOff>104775</xdr:colOff>
      <xdr:row>2</xdr:row>
      <xdr:rowOff>133350</xdr:rowOff>
    </xdr:from>
    <xdr:to>
      <xdr:col>101</xdr:col>
      <xdr:colOff>1100978</xdr:colOff>
      <xdr:row>5</xdr:row>
      <xdr:rowOff>133911</xdr:rowOff>
    </xdr:to>
    <xdr:sp macro="" textlink="">
      <xdr:nvSpPr>
        <xdr:cNvPr id="4" name="テキスト ボックス 3">
          <a:hlinkClick xmlns:r="http://schemas.openxmlformats.org/officeDocument/2006/relationships" r:id="rId2"/>
          <a:extLst>
            <a:ext uri="{FF2B5EF4-FFF2-40B4-BE49-F238E27FC236}">
              <a16:creationId xmlns:a16="http://schemas.microsoft.com/office/drawing/2014/main" id="{00000000-0008-0000-1100-000004000000}"/>
            </a:ext>
          </a:extLst>
        </xdr:cNvPr>
        <xdr:cNvSpPr txBox="1"/>
      </xdr:nvSpPr>
      <xdr:spPr>
        <a:xfrm>
          <a:off x="15192375" y="647700"/>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98</xdr:col>
      <xdr:colOff>96930</xdr:colOff>
      <xdr:row>10</xdr:row>
      <xdr:rowOff>88527</xdr:rowOff>
    </xdr:from>
    <xdr:to>
      <xdr:col>157</xdr:col>
      <xdr:colOff>15168</xdr:colOff>
      <xdr:row>42</xdr:row>
      <xdr:rowOff>32497</xdr:rowOff>
    </xdr:to>
    <xdr:pic>
      <xdr:nvPicPr>
        <xdr:cNvPr id="2" name="図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15032130" y="2069727"/>
          <a:ext cx="11471197" cy="7259170"/>
        </a:xfrm>
        <a:prstGeom prst="rect">
          <a:avLst/>
        </a:prstGeom>
      </xdr:spPr>
    </xdr:pic>
    <xdr:clientData/>
  </xdr:twoCellAnchor>
  <xdr:twoCellAnchor>
    <xdr:from>
      <xdr:col>99</xdr:col>
      <xdr:colOff>354105</xdr:colOff>
      <xdr:row>9</xdr:row>
      <xdr:rowOff>74519</xdr:rowOff>
    </xdr:from>
    <xdr:to>
      <xdr:col>107</xdr:col>
      <xdr:colOff>43221</xdr:colOff>
      <xdr:row>11</xdr:row>
      <xdr:rowOff>47625</xdr:rowOff>
    </xdr:to>
    <xdr:sp macro="" textlink="">
      <xdr:nvSpPr>
        <xdr:cNvPr id="3" name="テキスト ボックス 2">
          <a:extLst>
            <a:ext uri="{FF2B5EF4-FFF2-40B4-BE49-F238E27FC236}">
              <a16:creationId xmlns:a16="http://schemas.microsoft.com/office/drawing/2014/main" id="{00000000-0008-0000-1200-000003000000}"/>
            </a:ext>
          </a:extLst>
        </xdr:cNvPr>
        <xdr:cNvSpPr txBox="1"/>
      </xdr:nvSpPr>
      <xdr:spPr>
        <a:xfrm>
          <a:off x="15441705" y="1827119"/>
          <a:ext cx="3441966" cy="430306"/>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記載例</a:t>
          </a:r>
        </a:p>
      </xdr:txBody>
    </xdr:sp>
    <xdr:clientData/>
  </xdr:twoCellAnchor>
  <xdr:twoCellAnchor>
    <xdr:from>
      <xdr:col>99</xdr:col>
      <xdr:colOff>257175</xdr:colOff>
      <xdr:row>2</xdr:row>
      <xdr:rowOff>123825</xdr:rowOff>
    </xdr:from>
    <xdr:to>
      <xdr:col>101</xdr:col>
      <xdr:colOff>1081928</xdr:colOff>
      <xdr:row>5</xdr:row>
      <xdr:rowOff>124386</xdr:rowOff>
    </xdr:to>
    <xdr:sp macro="" textlink="">
      <xdr:nvSpPr>
        <xdr:cNvPr id="4" name="テキスト ボックス 3">
          <a:hlinkClick xmlns:r="http://schemas.openxmlformats.org/officeDocument/2006/relationships" r:id="rId2"/>
          <a:extLst>
            <a:ext uri="{FF2B5EF4-FFF2-40B4-BE49-F238E27FC236}">
              <a16:creationId xmlns:a16="http://schemas.microsoft.com/office/drawing/2014/main" id="{00000000-0008-0000-1200-000004000000}"/>
            </a:ext>
          </a:extLst>
        </xdr:cNvPr>
        <xdr:cNvSpPr txBox="1"/>
      </xdr:nvSpPr>
      <xdr:spPr>
        <a:xfrm>
          <a:off x="15344775" y="63817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102</xdr:col>
      <xdr:colOff>0</xdr:colOff>
      <xdr:row>2</xdr:row>
      <xdr:rowOff>99392</xdr:rowOff>
    </xdr:from>
    <xdr:to>
      <xdr:col>104</xdr:col>
      <xdr:colOff>836251</xdr:colOff>
      <xdr:row>5</xdr:row>
      <xdr:rowOff>82291</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300-000002000000}"/>
            </a:ext>
          </a:extLst>
        </xdr:cNvPr>
        <xdr:cNvSpPr txBox="1"/>
      </xdr:nvSpPr>
      <xdr:spPr>
        <a:xfrm>
          <a:off x="15544800" y="613742"/>
          <a:ext cx="2988901" cy="487724"/>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twoCellAnchor editAs="oneCell">
    <xdr:from>
      <xdr:col>102</xdr:col>
      <xdr:colOff>59532</xdr:colOff>
      <xdr:row>9</xdr:row>
      <xdr:rowOff>16669</xdr:rowOff>
    </xdr:from>
    <xdr:to>
      <xdr:col>181</xdr:col>
      <xdr:colOff>29975</xdr:colOff>
      <xdr:row>27</xdr:row>
      <xdr:rowOff>935</xdr:rowOff>
    </xdr:to>
    <xdr:pic>
      <xdr:nvPicPr>
        <xdr:cNvPr id="3" name="図 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15604332" y="1759744"/>
          <a:ext cx="14515118" cy="8643550"/>
        </a:xfrm>
        <a:prstGeom prst="rect">
          <a:avLst/>
        </a:prstGeom>
        <a:ln w="19050">
          <a:solidFill>
            <a:srgbClr val="FF0000"/>
          </a:solidFill>
        </a:ln>
      </xdr:spPr>
    </xdr:pic>
    <xdr:clientData/>
  </xdr:twoCellAnchor>
  <xdr:twoCellAnchor>
    <xdr:from>
      <xdr:col>102</xdr:col>
      <xdr:colOff>47625</xdr:colOff>
      <xdr:row>8</xdr:row>
      <xdr:rowOff>19050</xdr:rowOff>
    </xdr:from>
    <xdr:to>
      <xdr:col>108</xdr:col>
      <xdr:colOff>76069</xdr:colOff>
      <xdr:row>9</xdr:row>
      <xdr:rowOff>218375</xdr:rowOff>
    </xdr:to>
    <xdr:sp macro="" textlink="">
      <xdr:nvSpPr>
        <xdr:cNvPr id="4" name="テキスト ボックス 3">
          <a:extLst>
            <a:ext uri="{FF2B5EF4-FFF2-40B4-BE49-F238E27FC236}">
              <a16:creationId xmlns:a16="http://schemas.microsoft.com/office/drawing/2014/main" id="{00000000-0008-0000-1300-000004000000}"/>
            </a:ext>
          </a:extLst>
        </xdr:cNvPr>
        <xdr:cNvSpPr txBox="1"/>
      </xdr:nvSpPr>
      <xdr:spPr>
        <a:xfrm>
          <a:off x="15592425" y="1533525"/>
          <a:ext cx="3447919" cy="427925"/>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記載例</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10</xdr:col>
      <xdr:colOff>133190</xdr:colOff>
      <xdr:row>65</xdr:row>
      <xdr:rowOff>224118</xdr:rowOff>
    </xdr:from>
    <xdr:ext cx="7956000" cy="111600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657190" y="14168718"/>
          <a:ext cx="7956000" cy="1116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latin typeface="ＭＳ 明朝" panose="02020609040205080304" pitchFamily="17" charset="-128"/>
              <a:ea typeface="ＭＳ 明朝" panose="02020609040205080304" pitchFamily="17" charset="-128"/>
            </a:rPr>
            <a:t>・事業用電気工作物（発電事業の用に供するものに限る。）は、電力制御システムセキュリティガイドラインに準拠すること。</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・自家用電気工作物（発電事業の用に供するもの及び小規模事業用電気工作物を除く。）に係る遠隔監視システム及び制御システムは、</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　「自家用電気工作物に係るサイバーセキュリティの確保に関するガイドライン」に準拠すること。</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・上記以外の発電設備等は、以下の対策を講じること。</a:t>
          </a:r>
        </a:p>
        <a:p>
          <a:r>
            <a:rPr kumimoji="1" lang="ja-JP" altLang="en-US" sz="1000">
              <a:latin typeface="ＭＳ 明朝" panose="02020609040205080304" pitchFamily="17" charset="-128"/>
              <a:ea typeface="ＭＳ 明朝" panose="02020609040205080304" pitchFamily="17" charset="-128"/>
            </a:rPr>
            <a:t>  １</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外部ネットワークや他ネットワークを通じた発電設備等の制御に係るシステムへの影響を最小化するための対策</a:t>
          </a:r>
        </a:p>
        <a:p>
          <a:r>
            <a:rPr kumimoji="1" lang="ja-JP" altLang="en-US" sz="1000">
              <a:latin typeface="ＭＳ 明朝" panose="02020609040205080304" pitchFamily="17" charset="-128"/>
              <a:ea typeface="ＭＳ 明朝" panose="02020609040205080304" pitchFamily="17" charset="-128"/>
            </a:rPr>
            <a:t>  ２</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発電設備等の制御に係るシステムへのマルウェアの侵入防止対策</a:t>
          </a:r>
          <a:endParaRPr kumimoji="1" lang="en-US" altLang="ja-JP" sz="1000">
            <a:latin typeface="ＭＳ 明朝" panose="02020609040205080304" pitchFamily="17" charset="-128"/>
            <a:ea typeface="ＭＳ 明朝" panose="02020609040205080304" pitchFamily="17" charset="-128"/>
          </a:endParaRPr>
        </a:p>
      </xdr:txBody>
    </xdr:sp>
    <xdr:clientData/>
  </xdr:oneCellAnchor>
  <xdr:twoCellAnchor editAs="oneCell">
    <xdr:from>
      <xdr:col>66</xdr:col>
      <xdr:colOff>256309</xdr:colOff>
      <xdr:row>36</xdr:row>
      <xdr:rowOff>61226</xdr:rowOff>
    </xdr:from>
    <xdr:to>
      <xdr:col>108</xdr:col>
      <xdr:colOff>103978</xdr:colOff>
      <xdr:row>57</xdr:row>
      <xdr:rowOff>172692</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0610544" y="8286344"/>
          <a:ext cx="9252953" cy="4817936"/>
        </a:xfrm>
        <a:prstGeom prst="rect">
          <a:avLst/>
        </a:prstGeom>
        <a:ln w="25400">
          <a:solidFill>
            <a:schemeClr val="tx1"/>
          </a:solidFill>
        </a:ln>
      </xdr:spPr>
    </xdr:pic>
    <xdr:clientData/>
  </xdr:twoCellAnchor>
  <xdr:twoCellAnchor>
    <xdr:from>
      <xdr:col>66</xdr:col>
      <xdr:colOff>397249</xdr:colOff>
      <xdr:row>33</xdr:row>
      <xdr:rowOff>156322</xdr:rowOff>
    </xdr:from>
    <xdr:to>
      <xdr:col>68</xdr:col>
      <xdr:colOff>1181100</xdr:colOff>
      <xdr:row>35</xdr:row>
      <xdr:rowOff>203947</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0455649" y="7852522"/>
          <a:ext cx="3307976" cy="504825"/>
        </a:xfrm>
        <a:prstGeom prst="rect">
          <a:avLst/>
        </a:prstGeom>
        <a:solidFill>
          <a:schemeClr val="lt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記載例</a:t>
          </a:r>
        </a:p>
      </xdr:txBody>
    </xdr:sp>
    <xdr:clientData/>
  </xdr:twoCellAnchor>
  <xdr:twoCellAnchor>
    <xdr:from>
      <xdr:col>66</xdr:col>
      <xdr:colOff>466725</xdr:colOff>
      <xdr:row>2</xdr:row>
      <xdr:rowOff>9525</xdr:rowOff>
    </xdr:from>
    <xdr:to>
      <xdr:col>68</xdr:col>
      <xdr:colOff>929528</xdr:colOff>
      <xdr:row>4</xdr:row>
      <xdr:rowOff>57711</xdr:rowOff>
    </xdr:to>
    <xdr:sp macro="" textlink="">
      <xdr:nvSpPr>
        <xdr:cNvPr id="5" name="テキスト ボックス 4">
          <a:hlinkClick xmlns:r="http://schemas.openxmlformats.org/officeDocument/2006/relationships" r:id="rId2"/>
          <a:extLst>
            <a:ext uri="{FF2B5EF4-FFF2-40B4-BE49-F238E27FC236}">
              <a16:creationId xmlns:a16="http://schemas.microsoft.com/office/drawing/2014/main" id="{00000000-0008-0000-0200-000005000000}"/>
            </a:ext>
          </a:extLst>
        </xdr:cNvPr>
        <xdr:cNvSpPr txBox="1"/>
      </xdr:nvSpPr>
      <xdr:spPr>
        <a:xfrm>
          <a:off x="10525125" y="61912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7</xdr:col>
      <xdr:colOff>326571</xdr:colOff>
      <xdr:row>14</xdr:row>
      <xdr:rowOff>108857</xdr:rowOff>
    </xdr:from>
    <xdr:to>
      <xdr:col>9</xdr:col>
      <xdr:colOff>312964</xdr:colOff>
      <xdr:row>15</xdr:row>
      <xdr:rowOff>149678</xdr:rowOff>
    </xdr:to>
    <xdr:sp macro="" textlink="">
      <xdr:nvSpPr>
        <xdr:cNvPr id="2" name="矢印: 右 1">
          <a:extLst>
            <a:ext uri="{FF2B5EF4-FFF2-40B4-BE49-F238E27FC236}">
              <a16:creationId xmlns:a16="http://schemas.microsoft.com/office/drawing/2014/main" id="{00000000-0008-0000-1400-000002000000}"/>
            </a:ext>
          </a:extLst>
        </xdr:cNvPr>
        <xdr:cNvSpPr/>
      </xdr:nvSpPr>
      <xdr:spPr>
        <a:xfrm>
          <a:off x="5127171" y="2785382"/>
          <a:ext cx="1357993" cy="212271"/>
        </a:xfrm>
        <a:prstGeom prst="rightArrow">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326571</xdr:colOff>
      <xdr:row>17</xdr:row>
      <xdr:rowOff>81642</xdr:rowOff>
    </xdr:from>
    <xdr:to>
      <xdr:col>9</xdr:col>
      <xdr:colOff>312964</xdr:colOff>
      <xdr:row>18</xdr:row>
      <xdr:rowOff>122464</xdr:rowOff>
    </xdr:to>
    <xdr:sp macro="" textlink="">
      <xdr:nvSpPr>
        <xdr:cNvPr id="3" name="矢印: 右 2">
          <a:extLst>
            <a:ext uri="{FF2B5EF4-FFF2-40B4-BE49-F238E27FC236}">
              <a16:creationId xmlns:a16="http://schemas.microsoft.com/office/drawing/2014/main" id="{00000000-0008-0000-1400-000003000000}"/>
            </a:ext>
          </a:extLst>
        </xdr:cNvPr>
        <xdr:cNvSpPr/>
      </xdr:nvSpPr>
      <xdr:spPr>
        <a:xfrm>
          <a:off x="5127171" y="3272517"/>
          <a:ext cx="1357993" cy="212272"/>
        </a:xfrm>
        <a:prstGeom prst="rightArrow">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326571</xdr:colOff>
      <xdr:row>20</xdr:row>
      <xdr:rowOff>95249</xdr:rowOff>
    </xdr:from>
    <xdr:to>
      <xdr:col>9</xdr:col>
      <xdr:colOff>312964</xdr:colOff>
      <xdr:row>21</xdr:row>
      <xdr:rowOff>136071</xdr:rowOff>
    </xdr:to>
    <xdr:sp macro="" textlink="">
      <xdr:nvSpPr>
        <xdr:cNvPr id="4" name="矢印: 右 3">
          <a:extLst>
            <a:ext uri="{FF2B5EF4-FFF2-40B4-BE49-F238E27FC236}">
              <a16:creationId xmlns:a16="http://schemas.microsoft.com/office/drawing/2014/main" id="{00000000-0008-0000-1400-000004000000}"/>
            </a:ext>
          </a:extLst>
        </xdr:cNvPr>
        <xdr:cNvSpPr/>
      </xdr:nvSpPr>
      <xdr:spPr>
        <a:xfrm>
          <a:off x="5127171" y="3800474"/>
          <a:ext cx="1357993" cy="212272"/>
        </a:xfrm>
        <a:prstGeom prst="rightArrow">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326571</xdr:colOff>
      <xdr:row>23</xdr:row>
      <xdr:rowOff>81642</xdr:rowOff>
    </xdr:from>
    <xdr:to>
      <xdr:col>9</xdr:col>
      <xdr:colOff>312964</xdr:colOff>
      <xdr:row>24</xdr:row>
      <xdr:rowOff>122463</xdr:rowOff>
    </xdr:to>
    <xdr:sp macro="" textlink="">
      <xdr:nvSpPr>
        <xdr:cNvPr id="5" name="矢印: 右 4">
          <a:extLst>
            <a:ext uri="{FF2B5EF4-FFF2-40B4-BE49-F238E27FC236}">
              <a16:creationId xmlns:a16="http://schemas.microsoft.com/office/drawing/2014/main" id="{00000000-0008-0000-1400-000005000000}"/>
            </a:ext>
          </a:extLst>
        </xdr:cNvPr>
        <xdr:cNvSpPr/>
      </xdr:nvSpPr>
      <xdr:spPr>
        <a:xfrm>
          <a:off x="5127171" y="4301217"/>
          <a:ext cx="1357993" cy="212271"/>
        </a:xfrm>
        <a:prstGeom prst="rightArrow">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326571</xdr:colOff>
      <xdr:row>26</xdr:row>
      <xdr:rowOff>81641</xdr:rowOff>
    </xdr:from>
    <xdr:to>
      <xdr:col>9</xdr:col>
      <xdr:colOff>312964</xdr:colOff>
      <xdr:row>27</xdr:row>
      <xdr:rowOff>122463</xdr:rowOff>
    </xdr:to>
    <xdr:sp macro="" textlink="">
      <xdr:nvSpPr>
        <xdr:cNvPr id="6" name="矢印: 右 5">
          <a:extLst>
            <a:ext uri="{FF2B5EF4-FFF2-40B4-BE49-F238E27FC236}">
              <a16:creationId xmlns:a16="http://schemas.microsoft.com/office/drawing/2014/main" id="{00000000-0008-0000-1400-000006000000}"/>
            </a:ext>
          </a:extLst>
        </xdr:cNvPr>
        <xdr:cNvSpPr/>
      </xdr:nvSpPr>
      <xdr:spPr>
        <a:xfrm>
          <a:off x="5127171" y="4815566"/>
          <a:ext cx="1357993" cy="212272"/>
        </a:xfrm>
        <a:prstGeom prst="rightArrow">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326571</xdr:colOff>
      <xdr:row>29</xdr:row>
      <xdr:rowOff>108856</xdr:rowOff>
    </xdr:from>
    <xdr:to>
      <xdr:col>9</xdr:col>
      <xdr:colOff>312964</xdr:colOff>
      <xdr:row>30</xdr:row>
      <xdr:rowOff>149678</xdr:rowOff>
    </xdr:to>
    <xdr:sp macro="" textlink="">
      <xdr:nvSpPr>
        <xdr:cNvPr id="7" name="矢印: 右 6">
          <a:extLst>
            <a:ext uri="{FF2B5EF4-FFF2-40B4-BE49-F238E27FC236}">
              <a16:creationId xmlns:a16="http://schemas.microsoft.com/office/drawing/2014/main" id="{00000000-0008-0000-1400-000007000000}"/>
            </a:ext>
          </a:extLst>
        </xdr:cNvPr>
        <xdr:cNvSpPr/>
      </xdr:nvSpPr>
      <xdr:spPr>
        <a:xfrm>
          <a:off x="5127171" y="5357131"/>
          <a:ext cx="1357993" cy="212272"/>
        </a:xfrm>
        <a:prstGeom prst="rightArrow">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326571</xdr:colOff>
      <xdr:row>32</xdr:row>
      <xdr:rowOff>95249</xdr:rowOff>
    </xdr:from>
    <xdr:to>
      <xdr:col>9</xdr:col>
      <xdr:colOff>312964</xdr:colOff>
      <xdr:row>33</xdr:row>
      <xdr:rowOff>136070</xdr:rowOff>
    </xdr:to>
    <xdr:sp macro="" textlink="">
      <xdr:nvSpPr>
        <xdr:cNvPr id="8" name="矢印: 右 7">
          <a:extLst>
            <a:ext uri="{FF2B5EF4-FFF2-40B4-BE49-F238E27FC236}">
              <a16:creationId xmlns:a16="http://schemas.microsoft.com/office/drawing/2014/main" id="{00000000-0008-0000-1400-000008000000}"/>
            </a:ext>
          </a:extLst>
        </xdr:cNvPr>
        <xdr:cNvSpPr/>
      </xdr:nvSpPr>
      <xdr:spPr>
        <a:xfrm>
          <a:off x="5127171" y="5857874"/>
          <a:ext cx="1357993" cy="212271"/>
        </a:xfrm>
        <a:prstGeom prst="rightArrow">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326571</xdr:colOff>
      <xdr:row>35</xdr:row>
      <xdr:rowOff>81642</xdr:rowOff>
    </xdr:from>
    <xdr:to>
      <xdr:col>9</xdr:col>
      <xdr:colOff>312964</xdr:colOff>
      <xdr:row>36</xdr:row>
      <xdr:rowOff>122463</xdr:rowOff>
    </xdr:to>
    <xdr:sp macro="" textlink="">
      <xdr:nvSpPr>
        <xdr:cNvPr id="9" name="矢印: 右 8">
          <a:extLst>
            <a:ext uri="{FF2B5EF4-FFF2-40B4-BE49-F238E27FC236}">
              <a16:creationId xmlns:a16="http://schemas.microsoft.com/office/drawing/2014/main" id="{00000000-0008-0000-1400-000009000000}"/>
            </a:ext>
          </a:extLst>
        </xdr:cNvPr>
        <xdr:cNvSpPr/>
      </xdr:nvSpPr>
      <xdr:spPr>
        <a:xfrm>
          <a:off x="5127171" y="6358617"/>
          <a:ext cx="1357993" cy="212271"/>
        </a:xfrm>
        <a:prstGeom prst="rightArrow">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326571</xdr:colOff>
      <xdr:row>38</xdr:row>
      <xdr:rowOff>108855</xdr:rowOff>
    </xdr:from>
    <xdr:to>
      <xdr:col>9</xdr:col>
      <xdr:colOff>312964</xdr:colOff>
      <xdr:row>39</xdr:row>
      <xdr:rowOff>149677</xdr:rowOff>
    </xdr:to>
    <xdr:sp macro="" textlink="">
      <xdr:nvSpPr>
        <xdr:cNvPr id="10" name="矢印: 右 9">
          <a:extLst>
            <a:ext uri="{FF2B5EF4-FFF2-40B4-BE49-F238E27FC236}">
              <a16:creationId xmlns:a16="http://schemas.microsoft.com/office/drawing/2014/main" id="{00000000-0008-0000-1400-00000A000000}"/>
            </a:ext>
          </a:extLst>
        </xdr:cNvPr>
        <xdr:cNvSpPr/>
      </xdr:nvSpPr>
      <xdr:spPr>
        <a:xfrm>
          <a:off x="5127171" y="6900180"/>
          <a:ext cx="1357993" cy="212272"/>
        </a:xfrm>
        <a:prstGeom prst="rightArrow">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326571</xdr:colOff>
      <xdr:row>41</xdr:row>
      <xdr:rowOff>81641</xdr:rowOff>
    </xdr:from>
    <xdr:to>
      <xdr:col>9</xdr:col>
      <xdr:colOff>312964</xdr:colOff>
      <xdr:row>42</xdr:row>
      <xdr:rowOff>122463</xdr:rowOff>
    </xdr:to>
    <xdr:sp macro="" textlink="">
      <xdr:nvSpPr>
        <xdr:cNvPr id="11" name="矢印: 右 10">
          <a:extLst>
            <a:ext uri="{FF2B5EF4-FFF2-40B4-BE49-F238E27FC236}">
              <a16:creationId xmlns:a16="http://schemas.microsoft.com/office/drawing/2014/main" id="{00000000-0008-0000-1400-00000B000000}"/>
            </a:ext>
          </a:extLst>
        </xdr:cNvPr>
        <xdr:cNvSpPr/>
      </xdr:nvSpPr>
      <xdr:spPr>
        <a:xfrm>
          <a:off x="5127171" y="7387316"/>
          <a:ext cx="1357993" cy="212272"/>
        </a:xfrm>
        <a:prstGeom prst="rightArrow">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326571</xdr:colOff>
      <xdr:row>44</xdr:row>
      <xdr:rowOff>108856</xdr:rowOff>
    </xdr:from>
    <xdr:to>
      <xdr:col>9</xdr:col>
      <xdr:colOff>312964</xdr:colOff>
      <xdr:row>45</xdr:row>
      <xdr:rowOff>149677</xdr:rowOff>
    </xdr:to>
    <xdr:sp macro="" textlink="">
      <xdr:nvSpPr>
        <xdr:cNvPr id="12" name="矢印: 右 11">
          <a:extLst>
            <a:ext uri="{FF2B5EF4-FFF2-40B4-BE49-F238E27FC236}">
              <a16:creationId xmlns:a16="http://schemas.microsoft.com/office/drawing/2014/main" id="{00000000-0008-0000-1400-00000C000000}"/>
            </a:ext>
          </a:extLst>
        </xdr:cNvPr>
        <xdr:cNvSpPr/>
      </xdr:nvSpPr>
      <xdr:spPr>
        <a:xfrm>
          <a:off x="5127171" y="7928881"/>
          <a:ext cx="1357993" cy="212271"/>
        </a:xfrm>
        <a:prstGeom prst="rightArrow">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326571</xdr:colOff>
      <xdr:row>52</xdr:row>
      <xdr:rowOff>91537</xdr:rowOff>
    </xdr:from>
    <xdr:to>
      <xdr:col>9</xdr:col>
      <xdr:colOff>312964</xdr:colOff>
      <xdr:row>53</xdr:row>
      <xdr:rowOff>132358</xdr:rowOff>
    </xdr:to>
    <xdr:sp macro="" textlink="">
      <xdr:nvSpPr>
        <xdr:cNvPr id="13" name="矢印: 右 12">
          <a:extLst>
            <a:ext uri="{FF2B5EF4-FFF2-40B4-BE49-F238E27FC236}">
              <a16:creationId xmlns:a16="http://schemas.microsoft.com/office/drawing/2014/main" id="{00000000-0008-0000-1400-00000D000000}"/>
            </a:ext>
          </a:extLst>
        </xdr:cNvPr>
        <xdr:cNvSpPr/>
      </xdr:nvSpPr>
      <xdr:spPr>
        <a:xfrm>
          <a:off x="5127171" y="9340312"/>
          <a:ext cx="1357993" cy="212271"/>
        </a:xfrm>
        <a:prstGeom prst="rightArrow">
          <a:avLst/>
        </a:prstGeom>
        <a:solidFill>
          <a:sysClr val="window" lastClr="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209550</xdr:colOff>
      <xdr:row>3</xdr:row>
      <xdr:rowOff>9525</xdr:rowOff>
    </xdr:from>
    <xdr:to>
      <xdr:col>24</xdr:col>
      <xdr:colOff>453278</xdr:colOff>
      <xdr:row>5</xdr:row>
      <xdr:rowOff>38661</xdr:rowOff>
    </xdr:to>
    <xdr:sp macro="" textlink="">
      <xdr:nvSpPr>
        <xdr:cNvPr id="14" name="テキスト ボックス 13">
          <a:hlinkClick xmlns:r="http://schemas.openxmlformats.org/officeDocument/2006/relationships" r:id="rId1"/>
          <a:extLst>
            <a:ext uri="{FF2B5EF4-FFF2-40B4-BE49-F238E27FC236}">
              <a16:creationId xmlns:a16="http://schemas.microsoft.com/office/drawing/2014/main" id="{00000000-0008-0000-1400-00000E000000}"/>
            </a:ext>
          </a:extLst>
        </xdr:cNvPr>
        <xdr:cNvSpPr txBox="1"/>
      </xdr:nvSpPr>
      <xdr:spPr>
        <a:xfrm>
          <a:off x="13439775" y="533400"/>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238125</xdr:colOff>
      <xdr:row>2</xdr:row>
      <xdr:rowOff>19050</xdr:rowOff>
    </xdr:from>
    <xdr:to>
      <xdr:col>16</xdr:col>
      <xdr:colOff>481853</xdr:colOff>
      <xdr:row>4</xdr:row>
      <xdr:rowOff>48186</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500-000002000000}"/>
            </a:ext>
          </a:extLst>
        </xdr:cNvPr>
        <xdr:cNvSpPr txBox="1"/>
      </xdr:nvSpPr>
      <xdr:spPr>
        <a:xfrm>
          <a:off x="7219950" y="37147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56031</xdr:colOff>
      <xdr:row>58</xdr:row>
      <xdr:rowOff>1122</xdr:rowOff>
    </xdr:from>
    <xdr:to>
      <xdr:col>11</xdr:col>
      <xdr:colOff>0</xdr:colOff>
      <xdr:row>59</xdr:row>
      <xdr:rowOff>2403</xdr:rowOff>
    </xdr:to>
    <xdr:sp macro="" textlink="">
      <xdr:nvSpPr>
        <xdr:cNvPr id="2" name="四角形: 角を丸くする 1">
          <a:extLst>
            <a:ext uri="{FF2B5EF4-FFF2-40B4-BE49-F238E27FC236}">
              <a16:creationId xmlns:a16="http://schemas.microsoft.com/office/drawing/2014/main" id="{00000000-0008-0000-1600-000002000000}"/>
            </a:ext>
          </a:extLst>
        </xdr:cNvPr>
        <xdr:cNvSpPr/>
      </xdr:nvSpPr>
      <xdr:spPr>
        <a:xfrm>
          <a:off x="1599081" y="11221572"/>
          <a:ext cx="6268569" cy="239406"/>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lvl="0" indent="0" algn="ctr"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ysClr val="windowText" lastClr="000000"/>
              </a:solidFill>
              <a:effectLst/>
              <a:latin typeface="+mn-lt"/>
              <a:ea typeface="+mn-ea"/>
              <a:cs typeface="+mn-cs"/>
            </a:rPr>
            <a:t>変圧器数が</a:t>
          </a:r>
          <a:r>
            <a:rPr lang="en-US" altLang="ja-JP" sz="1100" b="0" i="0" baseline="0">
              <a:solidFill>
                <a:sysClr val="windowText" lastClr="000000"/>
              </a:solidFill>
              <a:effectLst/>
              <a:latin typeface="+mn-lt"/>
              <a:ea typeface="+mn-ea"/>
              <a:cs typeface="+mn-cs"/>
            </a:rPr>
            <a:t>4</a:t>
          </a:r>
          <a:r>
            <a:rPr lang="ja-JP" altLang="en-US" sz="1100" b="0" i="0" baseline="0">
              <a:solidFill>
                <a:sysClr val="windowText" lastClr="000000"/>
              </a:solidFill>
              <a:effectLst/>
              <a:latin typeface="+mn-lt"/>
              <a:ea typeface="+mn-ea"/>
              <a:cs typeface="+mn-cs"/>
            </a:rPr>
            <a:t>台以上の場合は、必要に応じて行数を追加して記載してください。</a:t>
          </a:r>
          <a:endParaRPr lang="ja-JP" altLang="ja-JP">
            <a:solidFill>
              <a:sysClr val="windowText" lastClr="000000"/>
            </a:solidFill>
            <a:effectLst/>
          </a:endParaRPr>
        </a:p>
      </xdr:txBody>
    </xdr:sp>
    <xdr:clientData/>
  </xdr:twoCellAnchor>
  <xdr:twoCellAnchor>
    <xdr:from>
      <xdr:col>2</xdr:col>
      <xdr:colOff>118382</xdr:colOff>
      <xdr:row>5</xdr:row>
      <xdr:rowOff>40821</xdr:rowOff>
    </xdr:from>
    <xdr:to>
      <xdr:col>9</xdr:col>
      <xdr:colOff>521293</xdr:colOff>
      <xdr:row>28</xdr:row>
      <xdr:rowOff>110618</xdr:rowOff>
    </xdr:to>
    <xdr:grpSp>
      <xdr:nvGrpSpPr>
        <xdr:cNvPr id="3" name="グループ化 2">
          <a:extLst>
            <a:ext uri="{FF2B5EF4-FFF2-40B4-BE49-F238E27FC236}">
              <a16:creationId xmlns:a16="http://schemas.microsoft.com/office/drawing/2014/main" id="{00000000-0008-0000-1600-000003000000}"/>
            </a:ext>
          </a:extLst>
        </xdr:cNvPr>
        <xdr:cNvGrpSpPr/>
      </xdr:nvGrpSpPr>
      <xdr:grpSpPr>
        <a:xfrm>
          <a:off x="632732" y="1082221"/>
          <a:ext cx="6156011" cy="4070297"/>
          <a:chOff x="633853" y="1026939"/>
          <a:chExt cx="6207558" cy="4148738"/>
        </a:xfrm>
      </xdr:grpSpPr>
      <xdr:sp macro="" textlink="">
        <xdr:nvSpPr>
          <xdr:cNvPr id="4" name="正方形/長方形 3">
            <a:extLst>
              <a:ext uri="{FF2B5EF4-FFF2-40B4-BE49-F238E27FC236}">
                <a16:creationId xmlns:a16="http://schemas.microsoft.com/office/drawing/2014/main" id="{00000000-0008-0000-1600-000004000000}"/>
              </a:ext>
            </a:extLst>
          </xdr:cNvPr>
          <xdr:cNvSpPr/>
        </xdr:nvSpPr>
        <xdr:spPr>
          <a:xfrm>
            <a:off x="4836477" y="2229917"/>
            <a:ext cx="2004934" cy="2344910"/>
          </a:xfrm>
          <a:prstGeom prst="rect">
            <a:avLst/>
          </a:prstGeom>
          <a:solidFill>
            <a:schemeClr val="bg1">
              <a:lumMod val="75000"/>
              <a:alpha val="50000"/>
            </a:schemeClr>
          </a:solid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sp macro="" textlink="">
        <xdr:nvSpPr>
          <xdr:cNvPr id="5" name="円柱 4">
            <a:extLst>
              <a:ext uri="{FF2B5EF4-FFF2-40B4-BE49-F238E27FC236}">
                <a16:creationId xmlns:a16="http://schemas.microsoft.com/office/drawing/2014/main" id="{00000000-0008-0000-1600-000005000000}"/>
              </a:ext>
            </a:extLst>
          </xdr:cNvPr>
          <xdr:cNvSpPr/>
        </xdr:nvSpPr>
        <xdr:spPr>
          <a:xfrm>
            <a:off x="1638286" y="1449508"/>
            <a:ext cx="107943" cy="3227164"/>
          </a:xfrm>
          <a:prstGeom prst="can">
            <a:avLst/>
          </a:prstGeom>
          <a:ln w="12700"/>
          <a:scene3d>
            <a:camera prst="orthographicFront">
              <a:rot lat="0"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1600-000006000000}"/>
              </a:ext>
            </a:extLst>
          </xdr:cNvPr>
          <xdr:cNvSpPr/>
        </xdr:nvSpPr>
        <xdr:spPr>
          <a:xfrm>
            <a:off x="1759605" y="1626936"/>
            <a:ext cx="78287" cy="70997"/>
          </a:xfrm>
          <a:prstGeom prst="rect">
            <a:avLst/>
          </a:pr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フローチャート: 論理積ゲート 6">
            <a:extLst>
              <a:ext uri="{FF2B5EF4-FFF2-40B4-BE49-F238E27FC236}">
                <a16:creationId xmlns:a16="http://schemas.microsoft.com/office/drawing/2014/main" id="{00000000-0008-0000-1600-000007000000}"/>
              </a:ext>
            </a:extLst>
          </xdr:cNvPr>
          <xdr:cNvSpPr/>
        </xdr:nvSpPr>
        <xdr:spPr>
          <a:xfrm rot="16200000">
            <a:off x="1766824" y="1533247"/>
            <a:ext cx="63954" cy="66273"/>
          </a:xfrm>
          <a:prstGeom prst="flowChartDelay">
            <a:avLst/>
          </a:pr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8" name="直線コネクタ 7">
            <a:extLst>
              <a:ext uri="{FF2B5EF4-FFF2-40B4-BE49-F238E27FC236}">
                <a16:creationId xmlns:a16="http://schemas.microsoft.com/office/drawing/2014/main" id="{00000000-0008-0000-1600-000008000000}"/>
              </a:ext>
            </a:extLst>
          </xdr:cNvPr>
          <xdr:cNvCxnSpPr>
            <a:stCxn id="7" idx="1"/>
            <a:endCxn id="6" idx="0"/>
          </xdr:cNvCxnSpPr>
        </xdr:nvCxnSpPr>
        <xdr:spPr>
          <a:xfrm flipH="1">
            <a:off x="1795547" y="1598361"/>
            <a:ext cx="52" cy="28575"/>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1600-000009000000}"/>
              </a:ext>
            </a:extLst>
          </xdr:cNvPr>
          <xdr:cNvCxnSpPr/>
        </xdr:nvCxnSpPr>
        <xdr:spPr>
          <a:xfrm flipV="1">
            <a:off x="1005869" y="1532107"/>
            <a:ext cx="1504774" cy="1250"/>
          </a:xfrm>
          <a:prstGeom prst="line">
            <a:avLst/>
          </a:prstGeom>
          <a:ln w="12700"/>
        </xdr:spPr>
        <xdr:style>
          <a:lnRef idx="1">
            <a:schemeClr val="accent1"/>
          </a:lnRef>
          <a:fillRef idx="0">
            <a:schemeClr val="accent1"/>
          </a:fillRef>
          <a:effectRef idx="0">
            <a:schemeClr val="accent1"/>
          </a:effectRef>
          <a:fontRef idx="minor">
            <a:schemeClr val="tx1"/>
          </a:fontRef>
        </xdr:style>
      </xdr:cxnSp>
      <xdr:sp macro="" textlink="">
        <xdr:nvSpPr>
          <xdr:cNvPr id="10" name="正方形/長方形 9">
            <a:extLst>
              <a:ext uri="{FF2B5EF4-FFF2-40B4-BE49-F238E27FC236}">
                <a16:creationId xmlns:a16="http://schemas.microsoft.com/office/drawing/2014/main" id="{00000000-0008-0000-1600-00000A000000}"/>
              </a:ext>
            </a:extLst>
          </xdr:cNvPr>
          <xdr:cNvSpPr/>
        </xdr:nvSpPr>
        <xdr:spPr>
          <a:xfrm>
            <a:off x="1551065" y="1992805"/>
            <a:ext cx="71884" cy="69038"/>
          </a:xfrm>
          <a:prstGeom prst="rect">
            <a:avLst/>
          </a:pr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フローチャート: 論理積ゲート 10">
            <a:extLst>
              <a:ext uri="{FF2B5EF4-FFF2-40B4-BE49-F238E27FC236}">
                <a16:creationId xmlns:a16="http://schemas.microsoft.com/office/drawing/2014/main" id="{00000000-0008-0000-1600-00000B000000}"/>
              </a:ext>
            </a:extLst>
          </xdr:cNvPr>
          <xdr:cNvSpPr/>
        </xdr:nvSpPr>
        <xdr:spPr>
          <a:xfrm rot="11144410">
            <a:off x="1694521" y="2020890"/>
            <a:ext cx="72221" cy="58391"/>
          </a:xfrm>
          <a:prstGeom prst="flowChartDelay">
            <a:avLst/>
          </a:pr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2" name="直線コネクタ 11">
            <a:extLst>
              <a:ext uri="{FF2B5EF4-FFF2-40B4-BE49-F238E27FC236}">
                <a16:creationId xmlns:a16="http://schemas.microsoft.com/office/drawing/2014/main" id="{00000000-0008-0000-1600-00000C000000}"/>
              </a:ext>
            </a:extLst>
          </xdr:cNvPr>
          <xdr:cNvCxnSpPr>
            <a:stCxn id="11" idx="3"/>
            <a:endCxn id="10" idx="0"/>
          </xdr:cNvCxnSpPr>
        </xdr:nvCxnSpPr>
        <xdr:spPr>
          <a:xfrm flipH="1" flipV="1">
            <a:off x="1587007" y="1992805"/>
            <a:ext cx="107668" cy="5420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00000000-0008-0000-1600-00000D000000}"/>
              </a:ext>
            </a:extLst>
          </xdr:cNvPr>
          <xdr:cNvCxnSpPr>
            <a:stCxn id="11" idx="3"/>
            <a:endCxn id="10" idx="2"/>
          </xdr:cNvCxnSpPr>
        </xdr:nvCxnSpPr>
        <xdr:spPr>
          <a:xfrm flipH="1">
            <a:off x="1587007" y="2047006"/>
            <a:ext cx="107668" cy="14837"/>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00000000-0008-0000-1600-00000E000000}"/>
              </a:ext>
            </a:extLst>
          </xdr:cNvPr>
          <xdr:cNvCxnSpPr>
            <a:stCxn id="11" idx="1"/>
            <a:endCxn id="19" idx="1"/>
          </xdr:cNvCxnSpPr>
        </xdr:nvCxnSpPr>
        <xdr:spPr>
          <a:xfrm>
            <a:off x="1766592" y="2053073"/>
            <a:ext cx="1842314" cy="174027"/>
          </a:xfrm>
          <a:prstGeom prst="line">
            <a:avLst/>
          </a:prstGeom>
          <a:ln w="12700"/>
        </xdr:spPr>
        <xdr:style>
          <a:lnRef idx="1">
            <a:schemeClr val="accent1"/>
          </a:lnRef>
          <a:fillRef idx="0">
            <a:schemeClr val="accent1"/>
          </a:fillRef>
          <a:effectRef idx="0">
            <a:schemeClr val="accent1"/>
          </a:effectRef>
          <a:fontRef idx="minor">
            <a:schemeClr val="tx1"/>
          </a:fontRef>
        </xdr:style>
      </xdr:cxnSp>
      <xdr:sp macro="" textlink="">
        <xdr:nvSpPr>
          <xdr:cNvPr id="15" name="フリーフォーム: 図形 14">
            <a:extLst>
              <a:ext uri="{FF2B5EF4-FFF2-40B4-BE49-F238E27FC236}">
                <a16:creationId xmlns:a16="http://schemas.microsoft.com/office/drawing/2014/main" id="{00000000-0008-0000-1600-00000F000000}"/>
              </a:ext>
            </a:extLst>
          </xdr:cNvPr>
          <xdr:cNvSpPr>
            <a:spLocks noChangeAspect="1"/>
          </xdr:cNvSpPr>
        </xdr:nvSpPr>
        <xdr:spPr>
          <a:xfrm rot="621026">
            <a:off x="1790664" y="1976950"/>
            <a:ext cx="198194" cy="116680"/>
          </a:xfrm>
          <a:custGeom>
            <a:avLst/>
            <a:gdLst>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1143000 w 1553765"/>
              <a:gd name="connsiteY7" fmla="*/ 375045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1101328 w 1553765"/>
              <a:gd name="connsiteY11" fmla="*/ 809625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1143000 w 1553765"/>
              <a:gd name="connsiteY7" fmla="*/ 375045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1101328 w 1553765"/>
              <a:gd name="connsiteY11" fmla="*/ 827485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1101328 w 1553765"/>
              <a:gd name="connsiteY11" fmla="*/ 827485 h 833438"/>
              <a:gd name="connsiteX12" fmla="*/ 0 w 1553765"/>
              <a:gd name="connsiteY12" fmla="*/ 833438 h 833438"/>
              <a:gd name="connsiteX0" fmla="*/ 0 w 1553765"/>
              <a:gd name="connsiteY0" fmla="*/ 833438 h 845345"/>
              <a:gd name="connsiteX1" fmla="*/ 0 w 1553765"/>
              <a:gd name="connsiteY1" fmla="*/ 476250 h 845345"/>
              <a:gd name="connsiteX2" fmla="*/ 315515 w 1553765"/>
              <a:gd name="connsiteY2" fmla="*/ 476250 h 845345"/>
              <a:gd name="connsiteX3" fmla="*/ 381000 w 1553765"/>
              <a:gd name="connsiteY3" fmla="*/ 410765 h 845345"/>
              <a:gd name="connsiteX4" fmla="*/ 136923 w 1553765"/>
              <a:gd name="connsiteY4" fmla="*/ 166688 h 845345"/>
              <a:gd name="connsiteX5" fmla="*/ 303611 w 1553765"/>
              <a:gd name="connsiteY5" fmla="*/ 0 h 845345"/>
              <a:gd name="connsiteX6" fmla="*/ 678656 w 1553765"/>
              <a:gd name="connsiteY6" fmla="*/ 375045 h 845345"/>
              <a:gd name="connsiteX7" fmla="*/ 934640 w 1553765"/>
              <a:gd name="connsiteY7" fmla="*/ 380998 h 845345"/>
              <a:gd name="connsiteX8" fmla="*/ 1553765 w 1553765"/>
              <a:gd name="connsiteY8" fmla="*/ 529828 h 845345"/>
              <a:gd name="connsiteX9" fmla="*/ 1553765 w 1553765"/>
              <a:gd name="connsiteY9" fmla="*/ 619125 h 845345"/>
              <a:gd name="connsiteX10" fmla="*/ 1166812 w 1553765"/>
              <a:gd name="connsiteY10" fmla="*/ 744141 h 845345"/>
              <a:gd name="connsiteX11" fmla="*/ 940594 w 1553765"/>
              <a:gd name="connsiteY11" fmla="*/ 845345 h 845345"/>
              <a:gd name="connsiteX12" fmla="*/ 0 w 1553765"/>
              <a:gd name="connsiteY12" fmla="*/ 833438 h 845345"/>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940594 w 1553765"/>
              <a:gd name="connsiteY11" fmla="*/ 821533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553765 w 1553765"/>
              <a:gd name="connsiteY9" fmla="*/ 619125 h 833438"/>
              <a:gd name="connsiteX10" fmla="*/ 1053703 w 1553765"/>
              <a:gd name="connsiteY10" fmla="*/ 720328 h 833438"/>
              <a:gd name="connsiteX11" fmla="*/ 940594 w 1553765"/>
              <a:gd name="connsiteY11" fmla="*/ 821533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369218 w 1553765"/>
              <a:gd name="connsiteY9" fmla="*/ 613172 h 833438"/>
              <a:gd name="connsiteX10" fmla="*/ 1053703 w 1553765"/>
              <a:gd name="connsiteY10" fmla="*/ 720328 h 833438"/>
              <a:gd name="connsiteX11" fmla="*/ 940594 w 1553765"/>
              <a:gd name="connsiteY11" fmla="*/ 821533 h 833438"/>
              <a:gd name="connsiteX12" fmla="*/ 0 w 1553765"/>
              <a:gd name="connsiteY12" fmla="*/ 833438 h 833438"/>
              <a:gd name="connsiteX0" fmla="*/ 0 w 1375171"/>
              <a:gd name="connsiteY0" fmla="*/ 833438 h 833438"/>
              <a:gd name="connsiteX1" fmla="*/ 0 w 1375171"/>
              <a:gd name="connsiteY1" fmla="*/ 476250 h 833438"/>
              <a:gd name="connsiteX2" fmla="*/ 315515 w 1375171"/>
              <a:gd name="connsiteY2" fmla="*/ 476250 h 833438"/>
              <a:gd name="connsiteX3" fmla="*/ 381000 w 1375171"/>
              <a:gd name="connsiteY3" fmla="*/ 410765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476250 h 833438"/>
              <a:gd name="connsiteX3" fmla="*/ 381000 w 1375171"/>
              <a:gd name="connsiteY3" fmla="*/ 410765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559594 h 833438"/>
              <a:gd name="connsiteX3" fmla="*/ 381000 w 1375171"/>
              <a:gd name="connsiteY3" fmla="*/ 410765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559594 h 833438"/>
              <a:gd name="connsiteX3" fmla="*/ 375047 w 1375171"/>
              <a:gd name="connsiteY3" fmla="*/ 494109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559594 h 833438"/>
              <a:gd name="connsiteX3" fmla="*/ 375047 w 1375171"/>
              <a:gd name="connsiteY3" fmla="*/ 494109 h 833438"/>
              <a:gd name="connsiteX4" fmla="*/ 89298 w 1375171"/>
              <a:gd name="connsiteY4" fmla="*/ 226219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732235 h 732235"/>
              <a:gd name="connsiteX1" fmla="*/ 5953 w 1375171"/>
              <a:gd name="connsiteY1" fmla="*/ 458391 h 732235"/>
              <a:gd name="connsiteX2" fmla="*/ 315515 w 1375171"/>
              <a:gd name="connsiteY2" fmla="*/ 458391 h 732235"/>
              <a:gd name="connsiteX3" fmla="*/ 375047 w 1375171"/>
              <a:gd name="connsiteY3" fmla="*/ 392906 h 732235"/>
              <a:gd name="connsiteX4" fmla="*/ 89298 w 1375171"/>
              <a:gd name="connsiteY4" fmla="*/ 125016 h 732235"/>
              <a:gd name="connsiteX5" fmla="*/ 289135 w 1375171"/>
              <a:gd name="connsiteY5" fmla="*/ 0 h 732235"/>
              <a:gd name="connsiteX6" fmla="*/ 678656 w 1375171"/>
              <a:gd name="connsiteY6" fmla="*/ 273842 h 732235"/>
              <a:gd name="connsiteX7" fmla="*/ 934640 w 1375171"/>
              <a:gd name="connsiteY7" fmla="*/ 279795 h 732235"/>
              <a:gd name="connsiteX8" fmla="*/ 1375171 w 1375171"/>
              <a:gd name="connsiteY8" fmla="*/ 440531 h 732235"/>
              <a:gd name="connsiteX9" fmla="*/ 1369218 w 1375171"/>
              <a:gd name="connsiteY9" fmla="*/ 511969 h 732235"/>
              <a:gd name="connsiteX10" fmla="*/ 1053703 w 1375171"/>
              <a:gd name="connsiteY10" fmla="*/ 619125 h 732235"/>
              <a:gd name="connsiteX11" fmla="*/ 940594 w 1375171"/>
              <a:gd name="connsiteY11" fmla="*/ 720330 h 732235"/>
              <a:gd name="connsiteX12" fmla="*/ 0 w 1375171"/>
              <a:gd name="connsiteY12" fmla="*/ 732235 h 732235"/>
              <a:gd name="connsiteX0" fmla="*/ 0 w 1375171"/>
              <a:gd name="connsiteY0" fmla="*/ 732235 h 732235"/>
              <a:gd name="connsiteX1" fmla="*/ 5953 w 1375171"/>
              <a:gd name="connsiteY1" fmla="*/ 458391 h 732235"/>
              <a:gd name="connsiteX2" fmla="*/ 315515 w 1375171"/>
              <a:gd name="connsiteY2" fmla="*/ 458391 h 732235"/>
              <a:gd name="connsiteX3" fmla="*/ 375047 w 1375171"/>
              <a:gd name="connsiteY3" fmla="*/ 392906 h 732235"/>
              <a:gd name="connsiteX4" fmla="*/ 89299 w 1375171"/>
              <a:gd name="connsiteY4" fmla="*/ 220266 h 732235"/>
              <a:gd name="connsiteX5" fmla="*/ 289135 w 1375171"/>
              <a:gd name="connsiteY5" fmla="*/ 0 h 732235"/>
              <a:gd name="connsiteX6" fmla="*/ 678656 w 1375171"/>
              <a:gd name="connsiteY6" fmla="*/ 273842 h 732235"/>
              <a:gd name="connsiteX7" fmla="*/ 934640 w 1375171"/>
              <a:gd name="connsiteY7" fmla="*/ 279795 h 732235"/>
              <a:gd name="connsiteX8" fmla="*/ 1375171 w 1375171"/>
              <a:gd name="connsiteY8" fmla="*/ 440531 h 732235"/>
              <a:gd name="connsiteX9" fmla="*/ 1369218 w 1375171"/>
              <a:gd name="connsiteY9" fmla="*/ 511969 h 732235"/>
              <a:gd name="connsiteX10" fmla="*/ 1053703 w 1375171"/>
              <a:gd name="connsiteY10" fmla="*/ 619125 h 732235"/>
              <a:gd name="connsiteX11" fmla="*/ 940594 w 1375171"/>
              <a:gd name="connsiteY11" fmla="*/ 720330 h 732235"/>
              <a:gd name="connsiteX12" fmla="*/ 0 w 1375171"/>
              <a:gd name="connsiteY12" fmla="*/ 732235 h 732235"/>
              <a:gd name="connsiteX0" fmla="*/ 0 w 1375171"/>
              <a:gd name="connsiteY0" fmla="*/ 702469 h 702469"/>
              <a:gd name="connsiteX1" fmla="*/ 5953 w 1375171"/>
              <a:gd name="connsiteY1" fmla="*/ 428625 h 702469"/>
              <a:gd name="connsiteX2" fmla="*/ 315515 w 1375171"/>
              <a:gd name="connsiteY2" fmla="*/ 428625 h 702469"/>
              <a:gd name="connsiteX3" fmla="*/ 375047 w 1375171"/>
              <a:gd name="connsiteY3" fmla="*/ 363140 h 702469"/>
              <a:gd name="connsiteX4" fmla="*/ 89299 w 1375171"/>
              <a:gd name="connsiteY4" fmla="*/ 190500 h 702469"/>
              <a:gd name="connsiteX5" fmla="*/ 267423 w 1375171"/>
              <a:gd name="connsiteY5" fmla="*/ 0 h 702469"/>
              <a:gd name="connsiteX6" fmla="*/ 678656 w 1375171"/>
              <a:gd name="connsiteY6" fmla="*/ 244076 h 702469"/>
              <a:gd name="connsiteX7" fmla="*/ 934640 w 1375171"/>
              <a:gd name="connsiteY7" fmla="*/ 250029 h 702469"/>
              <a:gd name="connsiteX8" fmla="*/ 1375171 w 1375171"/>
              <a:gd name="connsiteY8" fmla="*/ 410765 h 702469"/>
              <a:gd name="connsiteX9" fmla="*/ 1369218 w 1375171"/>
              <a:gd name="connsiteY9" fmla="*/ 482203 h 702469"/>
              <a:gd name="connsiteX10" fmla="*/ 1053703 w 1375171"/>
              <a:gd name="connsiteY10" fmla="*/ 589359 h 702469"/>
              <a:gd name="connsiteX11" fmla="*/ 940594 w 1375171"/>
              <a:gd name="connsiteY11" fmla="*/ 690564 h 702469"/>
              <a:gd name="connsiteX12" fmla="*/ 0 w 1375171"/>
              <a:gd name="connsiteY12" fmla="*/ 702469 h 7024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1375171" h="702469">
                <a:moveTo>
                  <a:pt x="0" y="702469"/>
                </a:moveTo>
                <a:lnTo>
                  <a:pt x="5953" y="428625"/>
                </a:lnTo>
                <a:lnTo>
                  <a:pt x="315515" y="428625"/>
                </a:lnTo>
                <a:lnTo>
                  <a:pt x="375047" y="363140"/>
                </a:lnTo>
                <a:lnTo>
                  <a:pt x="89299" y="190500"/>
                </a:lnTo>
                <a:lnTo>
                  <a:pt x="267423" y="0"/>
                </a:lnTo>
                <a:lnTo>
                  <a:pt x="678656" y="244076"/>
                </a:lnTo>
                <a:lnTo>
                  <a:pt x="934640" y="250029"/>
                </a:lnTo>
                <a:lnTo>
                  <a:pt x="1375171" y="410765"/>
                </a:lnTo>
                <a:lnTo>
                  <a:pt x="1369218" y="482203"/>
                </a:lnTo>
                <a:lnTo>
                  <a:pt x="1053703" y="589359"/>
                </a:lnTo>
                <a:lnTo>
                  <a:pt x="940594" y="690564"/>
                </a:lnTo>
                <a:lnTo>
                  <a:pt x="0" y="702469"/>
                </a:lnTo>
                <a:close/>
              </a:path>
            </a:pathLst>
          </a:cu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フリーフォーム: 図形 15">
            <a:extLst>
              <a:ext uri="{FF2B5EF4-FFF2-40B4-BE49-F238E27FC236}">
                <a16:creationId xmlns:a16="http://schemas.microsoft.com/office/drawing/2014/main" id="{00000000-0008-0000-1600-000010000000}"/>
              </a:ext>
            </a:extLst>
          </xdr:cNvPr>
          <xdr:cNvSpPr/>
        </xdr:nvSpPr>
        <xdr:spPr>
          <a:xfrm>
            <a:off x="1238445" y="1541551"/>
            <a:ext cx="593830" cy="435398"/>
          </a:xfrm>
          <a:custGeom>
            <a:avLst/>
            <a:gdLst>
              <a:gd name="connsiteX0" fmla="*/ 559594 w 559594"/>
              <a:gd name="connsiteY0" fmla="*/ 434578 h 434578"/>
              <a:gd name="connsiteX1" fmla="*/ 464344 w 559594"/>
              <a:gd name="connsiteY1" fmla="*/ 357187 h 434578"/>
              <a:gd name="connsiteX2" fmla="*/ 333375 w 559594"/>
              <a:gd name="connsiteY2" fmla="*/ 321468 h 434578"/>
              <a:gd name="connsiteX3" fmla="*/ 214312 w 559594"/>
              <a:gd name="connsiteY3" fmla="*/ 196453 h 434578"/>
              <a:gd name="connsiteX4" fmla="*/ 172640 w 559594"/>
              <a:gd name="connsiteY4" fmla="*/ 95250 h 434578"/>
              <a:gd name="connsiteX5" fmla="*/ 113109 w 559594"/>
              <a:gd name="connsiteY5" fmla="*/ 23812 h 434578"/>
              <a:gd name="connsiteX6" fmla="*/ 0 w 559594"/>
              <a:gd name="connsiteY6" fmla="*/ 0 h 434578"/>
              <a:gd name="connsiteX0" fmla="*/ 559594 w 559594"/>
              <a:gd name="connsiteY0" fmla="*/ 434578 h 434578"/>
              <a:gd name="connsiteX1" fmla="*/ 464344 w 559594"/>
              <a:gd name="connsiteY1" fmla="*/ 357187 h 434578"/>
              <a:gd name="connsiteX2" fmla="*/ 333375 w 559594"/>
              <a:gd name="connsiteY2" fmla="*/ 321468 h 434578"/>
              <a:gd name="connsiteX3" fmla="*/ 226218 w 559594"/>
              <a:gd name="connsiteY3" fmla="*/ 244078 h 434578"/>
              <a:gd name="connsiteX4" fmla="*/ 172640 w 559594"/>
              <a:gd name="connsiteY4" fmla="*/ 95250 h 434578"/>
              <a:gd name="connsiteX5" fmla="*/ 113109 w 559594"/>
              <a:gd name="connsiteY5" fmla="*/ 23812 h 434578"/>
              <a:gd name="connsiteX6" fmla="*/ 0 w 559594"/>
              <a:gd name="connsiteY6" fmla="*/ 0 h 43457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559594" h="434578">
                <a:moveTo>
                  <a:pt x="559594" y="434578"/>
                </a:moveTo>
                <a:cubicBezTo>
                  <a:pt x="530820" y="405308"/>
                  <a:pt x="502047" y="376039"/>
                  <a:pt x="464344" y="357187"/>
                </a:cubicBezTo>
                <a:cubicBezTo>
                  <a:pt x="426641" y="338335"/>
                  <a:pt x="373063" y="340319"/>
                  <a:pt x="333375" y="321468"/>
                </a:cubicBezTo>
                <a:cubicBezTo>
                  <a:pt x="293687" y="302617"/>
                  <a:pt x="253007" y="281781"/>
                  <a:pt x="226218" y="244078"/>
                </a:cubicBezTo>
                <a:cubicBezTo>
                  <a:pt x="199429" y="206375"/>
                  <a:pt x="191491" y="131961"/>
                  <a:pt x="172640" y="95250"/>
                </a:cubicBezTo>
                <a:cubicBezTo>
                  <a:pt x="153789" y="58539"/>
                  <a:pt x="141882" y="39687"/>
                  <a:pt x="113109" y="23812"/>
                </a:cubicBezTo>
                <a:cubicBezTo>
                  <a:pt x="84336" y="7937"/>
                  <a:pt x="42168" y="3968"/>
                  <a:pt x="0" y="0"/>
                </a:cubicBezTo>
              </a:path>
            </a:pathLst>
          </a:cu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 name="円柱 16">
            <a:extLst>
              <a:ext uri="{FF2B5EF4-FFF2-40B4-BE49-F238E27FC236}">
                <a16:creationId xmlns:a16="http://schemas.microsoft.com/office/drawing/2014/main" id="{00000000-0008-0000-1600-000011000000}"/>
              </a:ext>
            </a:extLst>
          </xdr:cNvPr>
          <xdr:cNvSpPr/>
        </xdr:nvSpPr>
        <xdr:spPr>
          <a:xfrm>
            <a:off x="3650210" y="2057911"/>
            <a:ext cx="102060" cy="2616134"/>
          </a:xfrm>
          <a:prstGeom prst="can">
            <a:avLst/>
          </a:prstGeom>
          <a:solidFill>
            <a:schemeClr val="bg1">
              <a:lumMod val="75000"/>
            </a:schemeClr>
          </a:solidFill>
          <a:ln w="12700">
            <a:prstDash val="sysDot"/>
          </a:ln>
          <a:scene3d>
            <a:camera prst="orthographicFront">
              <a:rot lat="0"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00000000-0008-0000-1600-000012000000}"/>
              </a:ext>
            </a:extLst>
          </xdr:cNvPr>
          <xdr:cNvSpPr/>
        </xdr:nvSpPr>
        <xdr:spPr>
          <a:xfrm>
            <a:off x="3758657" y="2194430"/>
            <a:ext cx="71884" cy="69039"/>
          </a:xfrm>
          <a:prstGeom prst="rect">
            <a:avLst/>
          </a:prstGeom>
          <a:solidFill>
            <a:schemeClr val="bg1">
              <a:lumMod val="75000"/>
            </a:schemeClr>
          </a:solid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フローチャート: 論理積ゲート 18">
            <a:extLst>
              <a:ext uri="{FF2B5EF4-FFF2-40B4-BE49-F238E27FC236}">
                <a16:creationId xmlns:a16="http://schemas.microsoft.com/office/drawing/2014/main" id="{00000000-0008-0000-1600-000013000000}"/>
              </a:ext>
            </a:extLst>
          </xdr:cNvPr>
          <xdr:cNvSpPr/>
        </xdr:nvSpPr>
        <xdr:spPr>
          <a:xfrm rot="314902">
            <a:off x="3608770" y="2201085"/>
            <a:ext cx="77560" cy="56010"/>
          </a:xfrm>
          <a:prstGeom prst="flowChartDelay">
            <a:avLst/>
          </a:pr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0" name="直線コネクタ 19">
            <a:extLst>
              <a:ext uri="{FF2B5EF4-FFF2-40B4-BE49-F238E27FC236}">
                <a16:creationId xmlns:a16="http://schemas.microsoft.com/office/drawing/2014/main" id="{00000000-0008-0000-1600-000014000000}"/>
              </a:ext>
            </a:extLst>
          </xdr:cNvPr>
          <xdr:cNvCxnSpPr>
            <a:stCxn id="19" idx="3"/>
            <a:endCxn id="18" idx="0"/>
          </xdr:cNvCxnSpPr>
        </xdr:nvCxnSpPr>
        <xdr:spPr>
          <a:xfrm flipV="1">
            <a:off x="3686194" y="2194430"/>
            <a:ext cx="108405" cy="38827"/>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00000000-0008-0000-1600-000015000000}"/>
              </a:ext>
            </a:extLst>
          </xdr:cNvPr>
          <xdr:cNvCxnSpPr>
            <a:stCxn id="19" idx="3"/>
            <a:endCxn id="18" idx="2"/>
          </xdr:cNvCxnSpPr>
        </xdr:nvCxnSpPr>
        <xdr:spPr>
          <a:xfrm>
            <a:off x="3686194" y="2233257"/>
            <a:ext cx="108405" cy="30212"/>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22" name="フリーフォーム: 図形 21">
            <a:extLst>
              <a:ext uri="{FF2B5EF4-FFF2-40B4-BE49-F238E27FC236}">
                <a16:creationId xmlns:a16="http://schemas.microsoft.com/office/drawing/2014/main" id="{00000000-0008-0000-1600-000016000000}"/>
              </a:ext>
            </a:extLst>
          </xdr:cNvPr>
          <xdr:cNvSpPr>
            <a:spLocks noChangeAspect="1"/>
          </xdr:cNvSpPr>
        </xdr:nvSpPr>
        <xdr:spPr>
          <a:xfrm rot="239067" flipH="1">
            <a:off x="3395085" y="2126771"/>
            <a:ext cx="197787" cy="120401"/>
          </a:xfrm>
          <a:custGeom>
            <a:avLst/>
            <a:gdLst>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1143000 w 1553765"/>
              <a:gd name="connsiteY7" fmla="*/ 375045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1101328 w 1553765"/>
              <a:gd name="connsiteY11" fmla="*/ 809625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1143000 w 1553765"/>
              <a:gd name="connsiteY7" fmla="*/ 375045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1101328 w 1553765"/>
              <a:gd name="connsiteY11" fmla="*/ 827485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1101328 w 1553765"/>
              <a:gd name="connsiteY11" fmla="*/ 827485 h 833438"/>
              <a:gd name="connsiteX12" fmla="*/ 0 w 1553765"/>
              <a:gd name="connsiteY12" fmla="*/ 833438 h 833438"/>
              <a:gd name="connsiteX0" fmla="*/ 0 w 1553765"/>
              <a:gd name="connsiteY0" fmla="*/ 833438 h 845345"/>
              <a:gd name="connsiteX1" fmla="*/ 0 w 1553765"/>
              <a:gd name="connsiteY1" fmla="*/ 476250 h 845345"/>
              <a:gd name="connsiteX2" fmla="*/ 315515 w 1553765"/>
              <a:gd name="connsiteY2" fmla="*/ 476250 h 845345"/>
              <a:gd name="connsiteX3" fmla="*/ 381000 w 1553765"/>
              <a:gd name="connsiteY3" fmla="*/ 410765 h 845345"/>
              <a:gd name="connsiteX4" fmla="*/ 136923 w 1553765"/>
              <a:gd name="connsiteY4" fmla="*/ 166688 h 845345"/>
              <a:gd name="connsiteX5" fmla="*/ 303611 w 1553765"/>
              <a:gd name="connsiteY5" fmla="*/ 0 h 845345"/>
              <a:gd name="connsiteX6" fmla="*/ 678656 w 1553765"/>
              <a:gd name="connsiteY6" fmla="*/ 375045 h 845345"/>
              <a:gd name="connsiteX7" fmla="*/ 934640 w 1553765"/>
              <a:gd name="connsiteY7" fmla="*/ 380998 h 845345"/>
              <a:gd name="connsiteX8" fmla="*/ 1553765 w 1553765"/>
              <a:gd name="connsiteY8" fmla="*/ 529828 h 845345"/>
              <a:gd name="connsiteX9" fmla="*/ 1553765 w 1553765"/>
              <a:gd name="connsiteY9" fmla="*/ 619125 h 845345"/>
              <a:gd name="connsiteX10" fmla="*/ 1166812 w 1553765"/>
              <a:gd name="connsiteY10" fmla="*/ 744141 h 845345"/>
              <a:gd name="connsiteX11" fmla="*/ 940594 w 1553765"/>
              <a:gd name="connsiteY11" fmla="*/ 845345 h 845345"/>
              <a:gd name="connsiteX12" fmla="*/ 0 w 1553765"/>
              <a:gd name="connsiteY12" fmla="*/ 833438 h 845345"/>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940594 w 1553765"/>
              <a:gd name="connsiteY11" fmla="*/ 821533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553765 w 1553765"/>
              <a:gd name="connsiteY9" fmla="*/ 619125 h 833438"/>
              <a:gd name="connsiteX10" fmla="*/ 1053703 w 1553765"/>
              <a:gd name="connsiteY10" fmla="*/ 720328 h 833438"/>
              <a:gd name="connsiteX11" fmla="*/ 940594 w 1553765"/>
              <a:gd name="connsiteY11" fmla="*/ 821533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369218 w 1553765"/>
              <a:gd name="connsiteY9" fmla="*/ 613172 h 833438"/>
              <a:gd name="connsiteX10" fmla="*/ 1053703 w 1553765"/>
              <a:gd name="connsiteY10" fmla="*/ 720328 h 833438"/>
              <a:gd name="connsiteX11" fmla="*/ 940594 w 1553765"/>
              <a:gd name="connsiteY11" fmla="*/ 821533 h 833438"/>
              <a:gd name="connsiteX12" fmla="*/ 0 w 1553765"/>
              <a:gd name="connsiteY12" fmla="*/ 833438 h 833438"/>
              <a:gd name="connsiteX0" fmla="*/ 0 w 1375171"/>
              <a:gd name="connsiteY0" fmla="*/ 833438 h 833438"/>
              <a:gd name="connsiteX1" fmla="*/ 0 w 1375171"/>
              <a:gd name="connsiteY1" fmla="*/ 476250 h 833438"/>
              <a:gd name="connsiteX2" fmla="*/ 315515 w 1375171"/>
              <a:gd name="connsiteY2" fmla="*/ 476250 h 833438"/>
              <a:gd name="connsiteX3" fmla="*/ 381000 w 1375171"/>
              <a:gd name="connsiteY3" fmla="*/ 410765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476250 h 833438"/>
              <a:gd name="connsiteX3" fmla="*/ 381000 w 1375171"/>
              <a:gd name="connsiteY3" fmla="*/ 410765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559594 h 833438"/>
              <a:gd name="connsiteX3" fmla="*/ 381000 w 1375171"/>
              <a:gd name="connsiteY3" fmla="*/ 410765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559594 h 833438"/>
              <a:gd name="connsiteX3" fmla="*/ 375047 w 1375171"/>
              <a:gd name="connsiteY3" fmla="*/ 494109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559594 h 833438"/>
              <a:gd name="connsiteX3" fmla="*/ 375047 w 1375171"/>
              <a:gd name="connsiteY3" fmla="*/ 494109 h 833438"/>
              <a:gd name="connsiteX4" fmla="*/ 89298 w 1375171"/>
              <a:gd name="connsiteY4" fmla="*/ 226219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732235 h 732235"/>
              <a:gd name="connsiteX1" fmla="*/ 5953 w 1375171"/>
              <a:gd name="connsiteY1" fmla="*/ 458391 h 732235"/>
              <a:gd name="connsiteX2" fmla="*/ 315515 w 1375171"/>
              <a:gd name="connsiteY2" fmla="*/ 458391 h 732235"/>
              <a:gd name="connsiteX3" fmla="*/ 375047 w 1375171"/>
              <a:gd name="connsiteY3" fmla="*/ 392906 h 732235"/>
              <a:gd name="connsiteX4" fmla="*/ 89298 w 1375171"/>
              <a:gd name="connsiteY4" fmla="*/ 125016 h 732235"/>
              <a:gd name="connsiteX5" fmla="*/ 289135 w 1375171"/>
              <a:gd name="connsiteY5" fmla="*/ 0 h 732235"/>
              <a:gd name="connsiteX6" fmla="*/ 678656 w 1375171"/>
              <a:gd name="connsiteY6" fmla="*/ 273842 h 732235"/>
              <a:gd name="connsiteX7" fmla="*/ 934640 w 1375171"/>
              <a:gd name="connsiteY7" fmla="*/ 279795 h 732235"/>
              <a:gd name="connsiteX8" fmla="*/ 1375171 w 1375171"/>
              <a:gd name="connsiteY8" fmla="*/ 440531 h 732235"/>
              <a:gd name="connsiteX9" fmla="*/ 1369218 w 1375171"/>
              <a:gd name="connsiteY9" fmla="*/ 511969 h 732235"/>
              <a:gd name="connsiteX10" fmla="*/ 1053703 w 1375171"/>
              <a:gd name="connsiteY10" fmla="*/ 619125 h 732235"/>
              <a:gd name="connsiteX11" fmla="*/ 940594 w 1375171"/>
              <a:gd name="connsiteY11" fmla="*/ 720330 h 732235"/>
              <a:gd name="connsiteX12" fmla="*/ 0 w 1375171"/>
              <a:gd name="connsiteY12" fmla="*/ 732235 h 732235"/>
              <a:gd name="connsiteX0" fmla="*/ 0 w 1375171"/>
              <a:gd name="connsiteY0" fmla="*/ 732235 h 732235"/>
              <a:gd name="connsiteX1" fmla="*/ 5953 w 1375171"/>
              <a:gd name="connsiteY1" fmla="*/ 458391 h 732235"/>
              <a:gd name="connsiteX2" fmla="*/ 315515 w 1375171"/>
              <a:gd name="connsiteY2" fmla="*/ 458391 h 732235"/>
              <a:gd name="connsiteX3" fmla="*/ 375047 w 1375171"/>
              <a:gd name="connsiteY3" fmla="*/ 392906 h 732235"/>
              <a:gd name="connsiteX4" fmla="*/ 89299 w 1375171"/>
              <a:gd name="connsiteY4" fmla="*/ 220266 h 732235"/>
              <a:gd name="connsiteX5" fmla="*/ 289135 w 1375171"/>
              <a:gd name="connsiteY5" fmla="*/ 0 h 732235"/>
              <a:gd name="connsiteX6" fmla="*/ 678656 w 1375171"/>
              <a:gd name="connsiteY6" fmla="*/ 273842 h 732235"/>
              <a:gd name="connsiteX7" fmla="*/ 934640 w 1375171"/>
              <a:gd name="connsiteY7" fmla="*/ 279795 h 732235"/>
              <a:gd name="connsiteX8" fmla="*/ 1375171 w 1375171"/>
              <a:gd name="connsiteY8" fmla="*/ 440531 h 732235"/>
              <a:gd name="connsiteX9" fmla="*/ 1369218 w 1375171"/>
              <a:gd name="connsiteY9" fmla="*/ 511969 h 732235"/>
              <a:gd name="connsiteX10" fmla="*/ 1053703 w 1375171"/>
              <a:gd name="connsiteY10" fmla="*/ 619125 h 732235"/>
              <a:gd name="connsiteX11" fmla="*/ 940594 w 1375171"/>
              <a:gd name="connsiteY11" fmla="*/ 720330 h 732235"/>
              <a:gd name="connsiteX12" fmla="*/ 0 w 1375171"/>
              <a:gd name="connsiteY12" fmla="*/ 732235 h 732235"/>
              <a:gd name="connsiteX0" fmla="*/ 0 w 1375171"/>
              <a:gd name="connsiteY0" fmla="*/ 702469 h 702469"/>
              <a:gd name="connsiteX1" fmla="*/ 5953 w 1375171"/>
              <a:gd name="connsiteY1" fmla="*/ 428625 h 702469"/>
              <a:gd name="connsiteX2" fmla="*/ 315515 w 1375171"/>
              <a:gd name="connsiteY2" fmla="*/ 428625 h 702469"/>
              <a:gd name="connsiteX3" fmla="*/ 375047 w 1375171"/>
              <a:gd name="connsiteY3" fmla="*/ 363140 h 702469"/>
              <a:gd name="connsiteX4" fmla="*/ 89299 w 1375171"/>
              <a:gd name="connsiteY4" fmla="*/ 190500 h 702469"/>
              <a:gd name="connsiteX5" fmla="*/ 267423 w 1375171"/>
              <a:gd name="connsiteY5" fmla="*/ 0 h 702469"/>
              <a:gd name="connsiteX6" fmla="*/ 678656 w 1375171"/>
              <a:gd name="connsiteY6" fmla="*/ 244076 h 702469"/>
              <a:gd name="connsiteX7" fmla="*/ 934640 w 1375171"/>
              <a:gd name="connsiteY7" fmla="*/ 250029 h 702469"/>
              <a:gd name="connsiteX8" fmla="*/ 1375171 w 1375171"/>
              <a:gd name="connsiteY8" fmla="*/ 410765 h 702469"/>
              <a:gd name="connsiteX9" fmla="*/ 1369218 w 1375171"/>
              <a:gd name="connsiteY9" fmla="*/ 482203 h 702469"/>
              <a:gd name="connsiteX10" fmla="*/ 1053703 w 1375171"/>
              <a:gd name="connsiteY10" fmla="*/ 589359 h 702469"/>
              <a:gd name="connsiteX11" fmla="*/ 940594 w 1375171"/>
              <a:gd name="connsiteY11" fmla="*/ 690564 h 702469"/>
              <a:gd name="connsiteX12" fmla="*/ 0 w 1375171"/>
              <a:gd name="connsiteY12" fmla="*/ 702469 h 7024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1375171" h="702469">
                <a:moveTo>
                  <a:pt x="0" y="702469"/>
                </a:moveTo>
                <a:lnTo>
                  <a:pt x="5953" y="428625"/>
                </a:lnTo>
                <a:lnTo>
                  <a:pt x="315515" y="428625"/>
                </a:lnTo>
                <a:lnTo>
                  <a:pt x="375047" y="363140"/>
                </a:lnTo>
                <a:lnTo>
                  <a:pt x="89299" y="190500"/>
                </a:lnTo>
                <a:lnTo>
                  <a:pt x="267423" y="0"/>
                </a:lnTo>
                <a:lnTo>
                  <a:pt x="678656" y="244076"/>
                </a:lnTo>
                <a:lnTo>
                  <a:pt x="934640" y="250029"/>
                </a:lnTo>
                <a:lnTo>
                  <a:pt x="1375171" y="410765"/>
                </a:lnTo>
                <a:lnTo>
                  <a:pt x="1369218" y="482203"/>
                </a:lnTo>
                <a:lnTo>
                  <a:pt x="1053703" y="589359"/>
                </a:lnTo>
                <a:lnTo>
                  <a:pt x="940594" y="690564"/>
                </a:lnTo>
                <a:lnTo>
                  <a:pt x="0" y="702469"/>
                </a:lnTo>
                <a:close/>
              </a:path>
            </a:pathLst>
          </a:cu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片側の 2 つの角を切り取った四角形 48">
            <a:extLst>
              <a:ext uri="{FF2B5EF4-FFF2-40B4-BE49-F238E27FC236}">
                <a16:creationId xmlns:a16="http://schemas.microsoft.com/office/drawing/2014/main" id="{00000000-0008-0000-1600-000017000000}"/>
              </a:ext>
            </a:extLst>
          </xdr:cNvPr>
          <xdr:cNvSpPr/>
        </xdr:nvSpPr>
        <xdr:spPr>
          <a:xfrm>
            <a:off x="3660588" y="2277907"/>
            <a:ext cx="283070" cy="207639"/>
          </a:xfrm>
          <a:prstGeom prst="snip2SameRect">
            <a:avLst>
              <a:gd name="adj1" fmla="val 28904"/>
              <a:gd name="adj2" fmla="val 0"/>
            </a:avLst>
          </a:prstGeom>
          <a:solidFill>
            <a:schemeClr val="bg1">
              <a:lumMod val="75000"/>
            </a:schemeClr>
          </a:solidFill>
          <a:ln w="12700">
            <a:solidFill>
              <a:srgbClr val="4A7EBB"/>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kumimoji="1" lang="ja-JP" altLang="en-US" sz="400">
              <a:solidFill>
                <a:sysClr val="windowText" lastClr="000000"/>
              </a:solidFill>
              <a:latin typeface="HG丸ｺﾞｼｯｸM-PRO" panose="020F0600000000000000" pitchFamily="50" charset="-128"/>
              <a:ea typeface="HG丸ｺﾞｼｯｸM-PRO" panose="020F0600000000000000" pitchFamily="50" charset="-128"/>
            </a:endParaRPr>
          </a:p>
        </xdr:txBody>
      </xdr:sp>
      <xdr:sp macro="" textlink="">
        <xdr:nvSpPr>
          <xdr:cNvPr id="24" name="フリーフォーム: 図形 23">
            <a:extLst>
              <a:ext uri="{FF2B5EF4-FFF2-40B4-BE49-F238E27FC236}">
                <a16:creationId xmlns:a16="http://schemas.microsoft.com/office/drawing/2014/main" id="{00000000-0008-0000-1600-000018000000}"/>
              </a:ext>
            </a:extLst>
          </xdr:cNvPr>
          <xdr:cNvSpPr/>
        </xdr:nvSpPr>
        <xdr:spPr>
          <a:xfrm>
            <a:off x="3572243" y="2384552"/>
            <a:ext cx="83920" cy="98102"/>
          </a:xfrm>
          <a:custGeom>
            <a:avLst/>
            <a:gdLst>
              <a:gd name="connsiteX0" fmla="*/ 71438 w 71438"/>
              <a:gd name="connsiteY0" fmla="*/ 0 h 89297"/>
              <a:gd name="connsiteX1" fmla="*/ 17860 w 71438"/>
              <a:gd name="connsiteY1" fmla="*/ 17860 h 89297"/>
              <a:gd name="connsiteX2" fmla="*/ 0 w 71438"/>
              <a:gd name="connsiteY2" fmla="*/ 89297 h 89297"/>
            </a:gdLst>
            <a:ahLst/>
            <a:cxnLst>
              <a:cxn ang="0">
                <a:pos x="connsiteX0" y="connsiteY0"/>
              </a:cxn>
              <a:cxn ang="0">
                <a:pos x="connsiteX1" y="connsiteY1"/>
              </a:cxn>
              <a:cxn ang="0">
                <a:pos x="connsiteX2" y="connsiteY2"/>
              </a:cxn>
            </a:cxnLst>
            <a:rect l="l" t="t" r="r" b="b"/>
            <a:pathLst>
              <a:path w="71438" h="89297">
                <a:moveTo>
                  <a:pt x="71438" y="0"/>
                </a:moveTo>
                <a:cubicBezTo>
                  <a:pt x="50602" y="1488"/>
                  <a:pt x="29766" y="2977"/>
                  <a:pt x="17860" y="17860"/>
                </a:cubicBezTo>
                <a:cubicBezTo>
                  <a:pt x="5954" y="32743"/>
                  <a:pt x="2977" y="61020"/>
                  <a:pt x="0" y="89297"/>
                </a:cubicBezTo>
              </a:path>
            </a:pathLst>
          </a:custGeom>
          <a:no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5" name="フリーフォーム: 図形 24">
            <a:extLst>
              <a:ext uri="{FF2B5EF4-FFF2-40B4-BE49-F238E27FC236}">
                <a16:creationId xmlns:a16="http://schemas.microsoft.com/office/drawing/2014/main" id="{00000000-0008-0000-1600-000019000000}"/>
              </a:ext>
            </a:extLst>
          </xdr:cNvPr>
          <xdr:cNvSpPr/>
        </xdr:nvSpPr>
        <xdr:spPr>
          <a:xfrm>
            <a:off x="3325248" y="2046004"/>
            <a:ext cx="272919" cy="460464"/>
          </a:xfrm>
          <a:custGeom>
            <a:avLst/>
            <a:gdLst>
              <a:gd name="connsiteX0" fmla="*/ 226244 w 252168"/>
              <a:gd name="connsiteY0" fmla="*/ 95250 h 422672"/>
              <a:gd name="connsiteX1" fmla="*/ 250057 w 252168"/>
              <a:gd name="connsiteY1" fmla="*/ 35719 h 422672"/>
              <a:gd name="connsiteX2" fmla="*/ 178619 w 252168"/>
              <a:gd name="connsiteY2" fmla="*/ 0 h 422672"/>
              <a:gd name="connsiteX3" fmla="*/ 59557 w 252168"/>
              <a:gd name="connsiteY3" fmla="*/ 35719 h 422672"/>
              <a:gd name="connsiteX4" fmla="*/ 26 w 252168"/>
              <a:gd name="connsiteY4" fmla="*/ 166688 h 422672"/>
              <a:gd name="connsiteX5" fmla="*/ 53604 w 252168"/>
              <a:gd name="connsiteY5" fmla="*/ 255985 h 422672"/>
              <a:gd name="connsiteX6" fmla="*/ 166713 w 252168"/>
              <a:gd name="connsiteY6" fmla="*/ 285750 h 422672"/>
              <a:gd name="connsiteX7" fmla="*/ 214338 w 252168"/>
              <a:gd name="connsiteY7" fmla="*/ 333375 h 422672"/>
              <a:gd name="connsiteX8" fmla="*/ 208385 w 252168"/>
              <a:gd name="connsiteY8" fmla="*/ 422672 h 422672"/>
              <a:gd name="connsiteX0" fmla="*/ 226244 w 252168"/>
              <a:gd name="connsiteY0" fmla="*/ 95250 h 440532"/>
              <a:gd name="connsiteX1" fmla="*/ 250057 w 252168"/>
              <a:gd name="connsiteY1" fmla="*/ 35719 h 440532"/>
              <a:gd name="connsiteX2" fmla="*/ 178619 w 252168"/>
              <a:gd name="connsiteY2" fmla="*/ 0 h 440532"/>
              <a:gd name="connsiteX3" fmla="*/ 59557 w 252168"/>
              <a:gd name="connsiteY3" fmla="*/ 35719 h 440532"/>
              <a:gd name="connsiteX4" fmla="*/ 26 w 252168"/>
              <a:gd name="connsiteY4" fmla="*/ 166688 h 440532"/>
              <a:gd name="connsiteX5" fmla="*/ 53604 w 252168"/>
              <a:gd name="connsiteY5" fmla="*/ 255985 h 440532"/>
              <a:gd name="connsiteX6" fmla="*/ 166713 w 252168"/>
              <a:gd name="connsiteY6" fmla="*/ 285750 h 440532"/>
              <a:gd name="connsiteX7" fmla="*/ 214338 w 252168"/>
              <a:gd name="connsiteY7" fmla="*/ 333375 h 440532"/>
              <a:gd name="connsiteX8" fmla="*/ 208385 w 252168"/>
              <a:gd name="connsiteY8" fmla="*/ 440532 h 440532"/>
              <a:gd name="connsiteX0" fmla="*/ 226244 w 252168"/>
              <a:gd name="connsiteY0" fmla="*/ 95250 h 452439"/>
              <a:gd name="connsiteX1" fmla="*/ 250057 w 252168"/>
              <a:gd name="connsiteY1" fmla="*/ 35719 h 452439"/>
              <a:gd name="connsiteX2" fmla="*/ 178619 w 252168"/>
              <a:gd name="connsiteY2" fmla="*/ 0 h 452439"/>
              <a:gd name="connsiteX3" fmla="*/ 59557 w 252168"/>
              <a:gd name="connsiteY3" fmla="*/ 35719 h 452439"/>
              <a:gd name="connsiteX4" fmla="*/ 26 w 252168"/>
              <a:gd name="connsiteY4" fmla="*/ 166688 h 452439"/>
              <a:gd name="connsiteX5" fmla="*/ 53604 w 252168"/>
              <a:gd name="connsiteY5" fmla="*/ 255985 h 452439"/>
              <a:gd name="connsiteX6" fmla="*/ 166713 w 252168"/>
              <a:gd name="connsiteY6" fmla="*/ 285750 h 452439"/>
              <a:gd name="connsiteX7" fmla="*/ 214338 w 252168"/>
              <a:gd name="connsiteY7" fmla="*/ 333375 h 452439"/>
              <a:gd name="connsiteX8" fmla="*/ 220291 w 252168"/>
              <a:gd name="connsiteY8" fmla="*/ 452439 h 45243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252168" h="452439">
                <a:moveTo>
                  <a:pt x="226244" y="95250"/>
                </a:moveTo>
                <a:cubicBezTo>
                  <a:pt x="242119" y="73422"/>
                  <a:pt x="257994" y="51594"/>
                  <a:pt x="250057" y="35719"/>
                </a:cubicBezTo>
                <a:cubicBezTo>
                  <a:pt x="242120" y="19844"/>
                  <a:pt x="210369" y="0"/>
                  <a:pt x="178619" y="0"/>
                </a:cubicBezTo>
                <a:cubicBezTo>
                  <a:pt x="146869" y="0"/>
                  <a:pt x="89322" y="7938"/>
                  <a:pt x="59557" y="35719"/>
                </a:cubicBezTo>
                <a:cubicBezTo>
                  <a:pt x="29791" y="63500"/>
                  <a:pt x="1018" y="129977"/>
                  <a:pt x="26" y="166688"/>
                </a:cubicBezTo>
                <a:cubicBezTo>
                  <a:pt x="-966" y="203399"/>
                  <a:pt x="25823" y="236141"/>
                  <a:pt x="53604" y="255985"/>
                </a:cubicBezTo>
                <a:cubicBezTo>
                  <a:pt x="81385" y="275829"/>
                  <a:pt x="139924" y="272852"/>
                  <a:pt x="166713" y="285750"/>
                </a:cubicBezTo>
                <a:cubicBezTo>
                  <a:pt x="193502" y="298648"/>
                  <a:pt x="205408" y="305593"/>
                  <a:pt x="214338" y="333375"/>
                </a:cubicBezTo>
                <a:cubicBezTo>
                  <a:pt x="223268" y="361157"/>
                  <a:pt x="226740" y="419200"/>
                  <a:pt x="220291" y="452439"/>
                </a:cubicBezTo>
              </a:path>
            </a:pathLst>
          </a:cu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フリーフォーム: 図形 25">
            <a:extLst>
              <a:ext uri="{FF2B5EF4-FFF2-40B4-BE49-F238E27FC236}">
                <a16:creationId xmlns:a16="http://schemas.microsoft.com/office/drawing/2014/main" id="{00000000-0008-0000-1600-00001A000000}"/>
              </a:ext>
            </a:extLst>
          </xdr:cNvPr>
          <xdr:cNvSpPr/>
        </xdr:nvSpPr>
        <xdr:spPr>
          <a:xfrm>
            <a:off x="3944168" y="2384552"/>
            <a:ext cx="60781" cy="115963"/>
          </a:xfrm>
          <a:custGeom>
            <a:avLst/>
            <a:gdLst>
              <a:gd name="connsiteX0" fmla="*/ 0 w 78310"/>
              <a:gd name="connsiteY0" fmla="*/ 0 h 125016"/>
              <a:gd name="connsiteX1" fmla="*/ 71437 w 78310"/>
              <a:gd name="connsiteY1" fmla="*/ 29766 h 125016"/>
              <a:gd name="connsiteX2" fmla="*/ 71437 w 78310"/>
              <a:gd name="connsiteY2" fmla="*/ 125016 h 125016"/>
            </a:gdLst>
            <a:ahLst/>
            <a:cxnLst>
              <a:cxn ang="0">
                <a:pos x="connsiteX0" y="connsiteY0"/>
              </a:cxn>
              <a:cxn ang="0">
                <a:pos x="connsiteX1" y="connsiteY1"/>
              </a:cxn>
              <a:cxn ang="0">
                <a:pos x="connsiteX2" y="connsiteY2"/>
              </a:cxn>
            </a:cxnLst>
            <a:rect l="l" t="t" r="r" b="b"/>
            <a:pathLst>
              <a:path w="78310" h="125016">
                <a:moveTo>
                  <a:pt x="0" y="0"/>
                </a:moveTo>
                <a:cubicBezTo>
                  <a:pt x="29765" y="4465"/>
                  <a:pt x="59531" y="8930"/>
                  <a:pt x="71437" y="29766"/>
                </a:cubicBezTo>
                <a:cubicBezTo>
                  <a:pt x="83343" y="50602"/>
                  <a:pt x="77390" y="87809"/>
                  <a:pt x="71437" y="125016"/>
                </a:cubicBezTo>
              </a:path>
            </a:pathLst>
          </a:custGeom>
          <a:no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正方形/長方形 26">
            <a:extLst>
              <a:ext uri="{FF2B5EF4-FFF2-40B4-BE49-F238E27FC236}">
                <a16:creationId xmlns:a16="http://schemas.microsoft.com/office/drawing/2014/main" id="{00000000-0008-0000-1600-00001B000000}"/>
              </a:ext>
            </a:extLst>
          </xdr:cNvPr>
          <xdr:cNvSpPr/>
        </xdr:nvSpPr>
        <xdr:spPr>
          <a:xfrm>
            <a:off x="3758657" y="2718899"/>
            <a:ext cx="71884" cy="69039"/>
          </a:xfrm>
          <a:prstGeom prst="rect">
            <a:avLst/>
          </a:prstGeom>
          <a:solidFill>
            <a:schemeClr val="bg1">
              <a:lumMod val="75000"/>
            </a:schemeClr>
          </a:solid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フリーフォーム: 図形 27">
            <a:extLst>
              <a:ext uri="{FF2B5EF4-FFF2-40B4-BE49-F238E27FC236}">
                <a16:creationId xmlns:a16="http://schemas.microsoft.com/office/drawing/2014/main" id="{00000000-0008-0000-1600-00001C000000}"/>
              </a:ext>
            </a:extLst>
          </xdr:cNvPr>
          <xdr:cNvSpPr>
            <a:spLocks noChangeAspect="1"/>
          </xdr:cNvSpPr>
        </xdr:nvSpPr>
        <xdr:spPr>
          <a:xfrm>
            <a:off x="3633680" y="2795912"/>
            <a:ext cx="317289" cy="349839"/>
          </a:xfrm>
          <a:custGeom>
            <a:avLst/>
            <a:gdLst>
              <a:gd name="connsiteX0" fmla="*/ 119063 w 625079"/>
              <a:gd name="connsiteY0" fmla="*/ 5953 h 767953"/>
              <a:gd name="connsiteX1" fmla="*/ 0 w 625079"/>
              <a:gd name="connsiteY1" fmla="*/ 345281 h 767953"/>
              <a:gd name="connsiteX2" fmla="*/ 142875 w 625079"/>
              <a:gd name="connsiteY2" fmla="*/ 369093 h 767953"/>
              <a:gd name="connsiteX3" fmla="*/ 136922 w 625079"/>
              <a:gd name="connsiteY3" fmla="*/ 767953 h 767953"/>
              <a:gd name="connsiteX4" fmla="*/ 470297 w 625079"/>
              <a:gd name="connsiteY4" fmla="*/ 767953 h 767953"/>
              <a:gd name="connsiteX5" fmla="*/ 464344 w 625079"/>
              <a:gd name="connsiteY5" fmla="*/ 363140 h 767953"/>
              <a:gd name="connsiteX6" fmla="*/ 625079 w 625079"/>
              <a:gd name="connsiteY6" fmla="*/ 339328 h 767953"/>
              <a:gd name="connsiteX7" fmla="*/ 500063 w 625079"/>
              <a:gd name="connsiteY7" fmla="*/ 0 h 767953"/>
              <a:gd name="connsiteX8" fmla="*/ 119063 w 625079"/>
              <a:gd name="connsiteY8" fmla="*/ 5953 h 767953"/>
              <a:gd name="connsiteX0" fmla="*/ 119063 w 625079"/>
              <a:gd name="connsiteY0" fmla="*/ 5953 h 767953"/>
              <a:gd name="connsiteX1" fmla="*/ 0 w 625079"/>
              <a:gd name="connsiteY1" fmla="*/ 345281 h 767953"/>
              <a:gd name="connsiteX2" fmla="*/ 142875 w 625079"/>
              <a:gd name="connsiteY2" fmla="*/ 369093 h 767953"/>
              <a:gd name="connsiteX3" fmla="*/ 136922 w 625079"/>
              <a:gd name="connsiteY3" fmla="*/ 767953 h 767953"/>
              <a:gd name="connsiteX4" fmla="*/ 470297 w 625079"/>
              <a:gd name="connsiteY4" fmla="*/ 767953 h 767953"/>
              <a:gd name="connsiteX5" fmla="*/ 482204 w 625079"/>
              <a:gd name="connsiteY5" fmla="*/ 369093 h 767953"/>
              <a:gd name="connsiteX6" fmla="*/ 625079 w 625079"/>
              <a:gd name="connsiteY6" fmla="*/ 339328 h 767953"/>
              <a:gd name="connsiteX7" fmla="*/ 500063 w 625079"/>
              <a:gd name="connsiteY7" fmla="*/ 0 h 767953"/>
              <a:gd name="connsiteX8" fmla="*/ 119063 w 625079"/>
              <a:gd name="connsiteY8" fmla="*/ 5953 h 767953"/>
              <a:gd name="connsiteX0" fmla="*/ 119063 w 625079"/>
              <a:gd name="connsiteY0" fmla="*/ 5953 h 767953"/>
              <a:gd name="connsiteX1" fmla="*/ 0 w 625079"/>
              <a:gd name="connsiteY1" fmla="*/ 345281 h 767953"/>
              <a:gd name="connsiteX2" fmla="*/ 142875 w 625079"/>
              <a:gd name="connsiteY2" fmla="*/ 369093 h 767953"/>
              <a:gd name="connsiteX3" fmla="*/ 136922 w 625079"/>
              <a:gd name="connsiteY3" fmla="*/ 767953 h 767953"/>
              <a:gd name="connsiteX4" fmla="*/ 488157 w 625079"/>
              <a:gd name="connsiteY4" fmla="*/ 767953 h 767953"/>
              <a:gd name="connsiteX5" fmla="*/ 482204 w 625079"/>
              <a:gd name="connsiteY5" fmla="*/ 369093 h 767953"/>
              <a:gd name="connsiteX6" fmla="*/ 625079 w 625079"/>
              <a:gd name="connsiteY6" fmla="*/ 339328 h 767953"/>
              <a:gd name="connsiteX7" fmla="*/ 500063 w 625079"/>
              <a:gd name="connsiteY7" fmla="*/ 0 h 767953"/>
              <a:gd name="connsiteX8" fmla="*/ 119063 w 625079"/>
              <a:gd name="connsiteY8" fmla="*/ 5953 h 76795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625079" h="767953">
                <a:moveTo>
                  <a:pt x="119063" y="5953"/>
                </a:moveTo>
                <a:lnTo>
                  <a:pt x="0" y="345281"/>
                </a:lnTo>
                <a:lnTo>
                  <a:pt x="142875" y="369093"/>
                </a:lnTo>
                <a:cubicBezTo>
                  <a:pt x="140891" y="502046"/>
                  <a:pt x="138906" y="635000"/>
                  <a:pt x="136922" y="767953"/>
                </a:cubicBezTo>
                <a:lnTo>
                  <a:pt x="488157" y="767953"/>
                </a:lnTo>
                <a:cubicBezTo>
                  <a:pt x="486173" y="633015"/>
                  <a:pt x="484188" y="504031"/>
                  <a:pt x="482204" y="369093"/>
                </a:cubicBezTo>
                <a:lnTo>
                  <a:pt x="625079" y="339328"/>
                </a:lnTo>
                <a:lnTo>
                  <a:pt x="500063" y="0"/>
                </a:lnTo>
                <a:lnTo>
                  <a:pt x="119063" y="5953"/>
                </a:lnTo>
                <a:close/>
              </a:path>
            </a:pathLst>
          </a:cu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9" name="フリーフォーム: 図形 28">
            <a:extLst>
              <a:ext uri="{FF2B5EF4-FFF2-40B4-BE49-F238E27FC236}">
                <a16:creationId xmlns:a16="http://schemas.microsoft.com/office/drawing/2014/main" id="{00000000-0008-0000-1600-00001D000000}"/>
              </a:ext>
            </a:extLst>
          </xdr:cNvPr>
          <xdr:cNvSpPr/>
        </xdr:nvSpPr>
        <xdr:spPr>
          <a:xfrm>
            <a:off x="3913785" y="2945988"/>
            <a:ext cx="48242" cy="141743"/>
          </a:xfrm>
          <a:custGeom>
            <a:avLst/>
            <a:gdLst>
              <a:gd name="connsiteX0" fmla="*/ 0 w 39155"/>
              <a:gd name="connsiteY0" fmla="*/ 0 h 125016"/>
              <a:gd name="connsiteX1" fmla="*/ 35719 w 39155"/>
              <a:gd name="connsiteY1" fmla="*/ 77391 h 125016"/>
              <a:gd name="connsiteX2" fmla="*/ 35719 w 39155"/>
              <a:gd name="connsiteY2" fmla="*/ 125016 h 125016"/>
            </a:gdLst>
            <a:ahLst/>
            <a:cxnLst>
              <a:cxn ang="0">
                <a:pos x="connsiteX0" y="connsiteY0"/>
              </a:cxn>
              <a:cxn ang="0">
                <a:pos x="connsiteX1" y="connsiteY1"/>
              </a:cxn>
              <a:cxn ang="0">
                <a:pos x="connsiteX2" y="connsiteY2"/>
              </a:cxn>
            </a:cxnLst>
            <a:rect l="l" t="t" r="r" b="b"/>
            <a:pathLst>
              <a:path w="39155" h="125016">
                <a:moveTo>
                  <a:pt x="0" y="0"/>
                </a:moveTo>
                <a:cubicBezTo>
                  <a:pt x="14883" y="28277"/>
                  <a:pt x="29766" y="56555"/>
                  <a:pt x="35719" y="77391"/>
                </a:cubicBezTo>
                <a:cubicBezTo>
                  <a:pt x="41672" y="98227"/>
                  <a:pt x="38695" y="111621"/>
                  <a:pt x="35719" y="125016"/>
                </a:cubicBezTo>
              </a:path>
            </a:pathLst>
          </a:cu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0" name="フリーフォーム: 図形 29">
            <a:extLst>
              <a:ext uri="{FF2B5EF4-FFF2-40B4-BE49-F238E27FC236}">
                <a16:creationId xmlns:a16="http://schemas.microsoft.com/office/drawing/2014/main" id="{00000000-0008-0000-1600-00001E000000}"/>
              </a:ext>
            </a:extLst>
          </xdr:cNvPr>
          <xdr:cNvSpPr/>
        </xdr:nvSpPr>
        <xdr:spPr>
          <a:xfrm>
            <a:off x="3967980" y="2386952"/>
            <a:ext cx="108981" cy="682919"/>
          </a:xfrm>
          <a:custGeom>
            <a:avLst/>
            <a:gdLst>
              <a:gd name="connsiteX0" fmla="*/ 0 w 117604"/>
              <a:gd name="connsiteY0" fmla="*/ 652444 h 652444"/>
              <a:gd name="connsiteX1" fmla="*/ 17859 w 117604"/>
              <a:gd name="connsiteY1" fmla="*/ 581007 h 652444"/>
              <a:gd name="connsiteX2" fmla="*/ 83344 w 117604"/>
              <a:gd name="connsiteY2" fmla="*/ 491710 h 652444"/>
              <a:gd name="connsiteX3" fmla="*/ 113109 w 117604"/>
              <a:gd name="connsiteY3" fmla="*/ 289304 h 652444"/>
              <a:gd name="connsiteX4" fmla="*/ 113109 w 117604"/>
              <a:gd name="connsiteY4" fmla="*/ 33319 h 652444"/>
              <a:gd name="connsiteX5" fmla="*/ 71438 w 117604"/>
              <a:gd name="connsiteY5" fmla="*/ 9507 h 652444"/>
              <a:gd name="connsiteX6" fmla="*/ 35719 w 117604"/>
              <a:gd name="connsiteY6" fmla="*/ 92850 h 6524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17604" h="652444">
                <a:moveTo>
                  <a:pt x="0" y="652444"/>
                </a:moveTo>
                <a:cubicBezTo>
                  <a:pt x="1984" y="630120"/>
                  <a:pt x="3968" y="607796"/>
                  <a:pt x="17859" y="581007"/>
                </a:cubicBezTo>
                <a:cubicBezTo>
                  <a:pt x="31750" y="554218"/>
                  <a:pt x="67469" y="540327"/>
                  <a:pt x="83344" y="491710"/>
                </a:cubicBezTo>
                <a:cubicBezTo>
                  <a:pt x="99219" y="443093"/>
                  <a:pt x="108148" y="365703"/>
                  <a:pt x="113109" y="289304"/>
                </a:cubicBezTo>
                <a:cubicBezTo>
                  <a:pt x="118070" y="212905"/>
                  <a:pt x="120054" y="79952"/>
                  <a:pt x="113109" y="33319"/>
                </a:cubicBezTo>
                <a:cubicBezTo>
                  <a:pt x="106164" y="-13314"/>
                  <a:pt x="84336" y="-415"/>
                  <a:pt x="71438" y="9507"/>
                </a:cubicBezTo>
                <a:cubicBezTo>
                  <a:pt x="58540" y="19429"/>
                  <a:pt x="47129" y="56139"/>
                  <a:pt x="35719" y="92850"/>
                </a:cubicBezTo>
              </a:path>
            </a:pathLst>
          </a:custGeom>
          <a:no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1" name="四角形: 角を丸くする 30">
            <a:extLst>
              <a:ext uri="{FF2B5EF4-FFF2-40B4-BE49-F238E27FC236}">
                <a16:creationId xmlns:a16="http://schemas.microsoft.com/office/drawing/2014/main" id="{00000000-0008-0000-1600-00001F000000}"/>
              </a:ext>
            </a:extLst>
          </xdr:cNvPr>
          <xdr:cNvSpPr/>
        </xdr:nvSpPr>
        <xdr:spPr>
          <a:xfrm>
            <a:off x="3958335" y="3434159"/>
            <a:ext cx="43203" cy="115204"/>
          </a:xfrm>
          <a:prstGeom prst="roundRect">
            <a:avLst/>
          </a:prstGeom>
          <a:solidFill>
            <a:schemeClr val="bg1">
              <a:lumMod val="75000"/>
            </a:schemeClr>
          </a:solid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正方形/長方形 31">
            <a:extLst>
              <a:ext uri="{FF2B5EF4-FFF2-40B4-BE49-F238E27FC236}">
                <a16:creationId xmlns:a16="http://schemas.microsoft.com/office/drawing/2014/main" id="{00000000-0008-0000-1600-000020000000}"/>
              </a:ext>
            </a:extLst>
          </xdr:cNvPr>
          <xdr:cNvSpPr/>
        </xdr:nvSpPr>
        <xdr:spPr>
          <a:xfrm>
            <a:off x="3603450" y="3550419"/>
            <a:ext cx="378304" cy="43338"/>
          </a:xfrm>
          <a:prstGeom prst="rect">
            <a:avLst/>
          </a:prstGeom>
          <a:solidFill>
            <a:schemeClr val="bg1">
              <a:lumMod val="75000"/>
            </a:schemeClr>
          </a:solid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3" name="フリーフォーム: 図形 32">
            <a:extLst>
              <a:ext uri="{FF2B5EF4-FFF2-40B4-BE49-F238E27FC236}">
                <a16:creationId xmlns:a16="http://schemas.microsoft.com/office/drawing/2014/main" id="{00000000-0008-0000-1600-000021000000}"/>
              </a:ext>
            </a:extLst>
          </xdr:cNvPr>
          <xdr:cNvSpPr/>
        </xdr:nvSpPr>
        <xdr:spPr>
          <a:xfrm flipH="1">
            <a:off x="3619742" y="2952557"/>
            <a:ext cx="62231" cy="123413"/>
          </a:xfrm>
          <a:custGeom>
            <a:avLst/>
            <a:gdLst>
              <a:gd name="connsiteX0" fmla="*/ 0 w 39155"/>
              <a:gd name="connsiteY0" fmla="*/ 0 h 125016"/>
              <a:gd name="connsiteX1" fmla="*/ 35719 w 39155"/>
              <a:gd name="connsiteY1" fmla="*/ 77391 h 125016"/>
              <a:gd name="connsiteX2" fmla="*/ 35719 w 39155"/>
              <a:gd name="connsiteY2" fmla="*/ 125016 h 125016"/>
            </a:gdLst>
            <a:ahLst/>
            <a:cxnLst>
              <a:cxn ang="0">
                <a:pos x="connsiteX0" y="connsiteY0"/>
              </a:cxn>
              <a:cxn ang="0">
                <a:pos x="connsiteX1" y="connsiteY1"/>
              </a:cxn>
              <a:cxn ang="0">
                <a:pos x="connsiteX2" y="connsiteY2"/>
              </a:cxn>
            </a:cxnLst>
            <a:rect l="l" t="t" r="r" b="b"/>
            <a:pathLst>
              <a:path w="39155" h="125016">
                <a:moveTo>
                  <a:pt x="0" y="0"/>
                </a:moveTo>
                <a:cubicBezTo>
                  <a:pt x="14883" y="28277"/>
                  <a:pt x="29766" y="56555"/>
                  <a:pt x="35719" y="77391"/>
                </a:cubicBezTo>
                <a:cubicBezTo>
                  <a:pt x="41672" y="98227"/>
                  <a:pt x="38695" y="111621"/>
                  <a:pt x="35719" y="125016"/>
                </a:cubicBezTo>
              </a:path>
            </a:pathLst>
          </a:cu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フリーフォーム: 図形 33">
            <a:extLst>
              <a:ext uri="{FF2B5EF4-FFF2-40B4-BE49-F238E27FC236}">
                <a16:creationId xmlns:a16="http://schemas.microsoft.com/office/drawing/2014/main" id="{00000000-0008-0000-1600-000022000000}"/>
              </a:ext>
            </a:extLst>
          </xdr:cNvPr>
          <xdr:cNvSpPr/>
        </xdr:nvSpPr>
        <xdr:spPr>
          <a:xfrm>
            <a:off x="3514119" y="2979445"/>
            <a:ext cx="463307" cy="449377"/>
          </a:xfrm>
          <a:custGeom>
            <a:avLst/>
            <a:gdLst>
              <a:gd name="connsiteX0" fmla="*/ 183931 w 183931"/>
              <a:gd name="connsiteY0" fmla="*/ 134267 h 390457"/>
              <a:gd name="connsiteX1" fmla="*/ 164225 w 183931"/>
              <a:gd name="connsiteY1" fmla="*/ 29164 h 390457"/>
              <a:gd name="connsiteX2" fmla="*/ 118242 w 183931"/>
              <a:gd name="connsiteY2" fmla="*/ 2888 h 390457"/>
              <a:gd name="connsiteX3" fmla="*/ 78828 w 183931"/>
              <a:gd name="connsiteY3" fmla="*/ 2888 h 390457"/>
              <a:gd name="connsiteX4" fmla="*/ 39414 w 183931"/>
              <a:gd name="connsiteY4" fmla="*/ 22595 h 390457"/>
              <a:gd name="connsiteX5" fmla="*/ 13138 w 183931"/>
              <a:gd name="connsiteY5" fmla="*/ 88285 h 390457"/>
              <a:gd name="connsiteX6" fmla="*/ 0 w 183931"/>
              <a:gd name="connsiteY6" fmla="*/ 390457 h 390457"/>
              <a:gd name="connsiteX0" fmla="*/ 170855 w 511909"/>
              <a:gd name="connsiteY0" fmla="*/ 134267 h 380283"/>
              <a:gd name="connsiteX1" fmla="*/ 151149 w 511909"/>
              <a:gd name="connsiteY1" fmla="*/ 29164 h 380283"/>
              <a:gd name="connsiteX2" fmla="*/ 105166 w 511909"/>
              <a:gd name="connsiteY2" fmla="*/ 2888 h 380283"/>
              <a:gd name="connsiteX3" fmla="*/ 65752 w 511909"/>
              <a:gd name="connsiteY3" fmla="*/ 2888 h 380283"/>
              <a:gd name="connsiteX4" fmla="*/ 26338 w 511909"/>
              <a:gd name="connsiteY4" fmla="*/ 22595 h 380283"/>
              <a:gd name="connsiteX5" fmla="*/ 62 w 511909"/>
              <a:gd name="connsiteY5" fmla="*/ 88285 h 380283"/>
              <a:gd name="connsiteX6" fmla="*/ 511894 w 511909"/>
              <a:gd name="connsiteY6" fmla="*/ 380283 h 380283"/>
              <a:gd name="connsiteX0" fmla="*/ 173021 w 514060"/>
              <a:gd name="connsiteY0" fmla="*/ 134267 h 380283"/>
              <a:gd name="connsiteX1" fmla="*/ 153315 w 514060"/>
              <a:gd name="connsiteY1" fmla="*/ 29164 h 380283"/>
              <a:gd name="connsiteX2" fmla="*/ 107332 w 514060"/>
              <a:gd name="connsiteY2" fmla="*/ 2888 h 380283"/>
              <a:gd name="connsiteX3" fmla="*/ 67918 w 514060"/>
              <a:gd name="connsiteY3" fmla="*/ 2888 h 380283"/>
              <a:gd name="connsiteX4" fmla="*/ 28504 w 514060"/>
              <a:gd name="connsiteY4" fmla="*/ 22595 h 380283"/>
              <a:gd name="connsiteX5" fmla="*/ 2228 w 514060"/>
              <a:gd name="connsiteY5" fmla="*/ 88285 h 380283"/>
              <a:gd name="connsiteX6" fmla="*/ 67981 w 514060"/>
              <a:gd name="connsiteY6" fmla="*/ 236454 h 380283"/>
              <a:gd name="connsiteX7" fmla="*/ 514060 w 514060"/>
              <a:gd name="connsiteY7" fmla="*/ 380283 h 380283"/>
              <a:gd name="connsiteX0" fmla="*/ 173022 w 514061"/>
              <a:gd name="connsiteY0" fmla="*/ 134267 h 380283"/>
              <a:gd name="connsiteX1" fmla="*/ 153316 w 514061"/>
              <a:gd name="connsiteY1" fmla="*/ 29164 h 380283"/>
              <a:gd name="connsiteX2" fmla="*/ 107333 w 514061"/>
              <a:gd name="connsiteY2" fmla="*/ 2888 h 380283"/>
              <a:gd name="connsiteX3" fmla="*/ 67919 w 514061"/>
              <a:gd name="connsiteY3" fmla="*/ 2888 h 380283"/>
              <a:gd name="connsiteX4" fmla="*/ 28505 w 514061"/>
              <a:gd name="connsiteY4" fmla="*/ 22595 h 380283"/>
              <a:gd name="connsiteX5" fmla="*/ 2229 w 514061"/>
              <a:gd name="connsiteY5" fmla="*/ 88285 h 380283"/>
              <a:gd name="connsiteX6" fmla="*/ 67982 w 514061"/>
              <a:gd name="connsiteY6" fmla="*/ 236454 h 380283"/>
              <a:gd name="connsiteX7" fmla="*/ 443886 w 514061"/>
              <a:gd name="connsiteY7" fmla="*/ 302580 h 380283"/>
              <a:gd name="connsiteX8" fmla="*/ 514061 w 514061"/>
              <a:gd name="connsiteY8" fmla="*/ 380283 h 380283"/>
              <a:gd name="connsiteX0" fmla="*/ 147607 w 488646"/>
              <a:gd name="connsiteY0" fmla="*/ 134267 h 380283"/>
              <a:gd name="connsiteX1" fmla="*/ 127901 w 488646"/>
              <a:gd name="connsiteY1" fmla="*/ 29164 h 380283"/>
              <a:gd name="connsiteX2" fmla="*/ 81918 w 488646"/>
              <a:gd name="connsiteY2" fmla="*/ 2888 h 380283"/>
              <a:gd name="connsiteX3" fmla="*/ 42504 w 488646"/>
              <a:gd name="connsiteY3" fmla="*/ 2888 h 380283"/>
              <a:gd name="connsiteX4" fmla="*/ 3090 w 488646"/>
              <a:gd name="connsiteY4" fmla="*/ 22595 h 380283"/>
              <a:gd name="connsiteX5" fmla="*/ 9220 w 488646"/>
              <a:gd name="connsiteY5" fmla="*/ 98458 h 380283"/>
              <a:gd name="connsiteX6" fmla="*/ 42567 w 488646"/>
              <a:gd name="connsiteY6" fmla="*/ 236454 h 380283"/>
              <a:gd name="connsiteX7" fmla="*/ 418471 w 488646"/>
              <a:gd name="connsiteY7" fmla="*/ 302580 h 380283"/>
              <a:gd name="connsiteX8" fmla="*/ 488646 w 488646"/>
              <a:gd name="connsiteY8" fmla="*/ 380283 h 380283"/>
              <a:gd name="connsiteX0" fmla="*/ 153445 w 494484"/>
              <a:gd name="connsiteY0" fmla="*/ 134267 h 380283"/>
              <a:gd name="connsiteX1" fmla="*/ 133739 w 494484"/>
              <a:gd name="connsiteY1" fmla="*/ 29164 h 380283"/>
              <a:gd name="connsiteX2" fmla="*/ 87756 w 494484"/>
              <a:gd name="connsiteY2" fmla="*/ 2888 h 380283"/>
              <a:gd name="connsiteX3" fmla="*/ 48342 w 494484"/>
              <a:gd name="connsiteY3" fmla="*/ 2888 h 380283"/>
              <a:gd name="connsiteX4" fmla="*/ 8928 w 494484"/>
              <a:gd name="connsiteY4" fmla="*/ 22595 h 380283"/>
              <a:gd name="connsiteX5" fmla="*/ 4974 w 494484"/>
              <a:gd name="connsiteY5" fmla="*/ 110574 h 380283"/>
              <a:gd name="connsiteX6" fmla="*/ 48405 w 494484"/>
              <a:gd name="connsiteY6" fmla="*/ 236454 h 380283"/>
              <a:gd name="connsiteX7" fmla="*/ 424309 w 494484"/>
              <a:gd name="connsiteY7" fmla="*/ 302580 h 380283"/>
              <a:gd name="connsiteX8" fmla="*/ 494484 w 494484"/>
              <a:gd name="connsiteY8" fmla="*/ 380283 h 380283"/>
              <a:gd name="connsiteX0" fmla="*/ 153445 w 494484"/>
              <a:gd name="connsiteY0" fmla="*/ 134267 h 380283"/>
              <a:gd name="connsiteX1" fmla="*/ 133739 w 494484"/>
              <a:gd name="connsiteY1" fmla="*/ 29164 h 380283"/>
              <a:gd name="connsiteX2" fmla="*/ 87756 w 494484"/>
              <a:gd name="connsiteY2" fmla="*/ 2888 h 380283"/>
              <a:gd name="connsiteX3" fmla="*/ 48342 w 494484"/>
              <a:gd name="connsiteY3" fmla="*/ 2888 h 380283"/>
              <a:gd name="connsiteX4" fmla="*/ 8928 w 494484"/>
              <a:gd name="connsiteY4" fmla="*/ 22595 h 380283"/>
              <a:gd name="connsiteX5" fmla="*/ 4974 w 494484"/>
              <a:gd name="connsiteY5" fmla="*/ 110574 h 380283"/>
              <a:gd name="connsiteX6" fmla="*/ 48405 w 494484"/>
              <a:gd name="connsiteY6" fmla="*/ 236454 h 380283"/>
              <a:gd name="connsiteX7" fmla="*/ 424309 w 494484"/>
              <a:gd name="connsiteY7" fmla="*/ 302580 h 380283"/>
              <a:gd name="connsiteX8" fmla="*/ 494484 w 494484"/>
              <a:gd name="connsiteY8" fmla="*/ 380283 h 380283"/>
              <a:gd name="connsiteX0" fmla="*/ 157434 w 498473"/>
              <a:gd name="connsiteY0" fmla="*/ 134267 h 380283"/>
              <a:gd name="connsiteX1" fmla="*/ 137728 w 498473"/>
              <a:gd name="connsiteY1" fmla="*/ 29164 h 380283"/>
              <a:gd name="connsiteX2" fmla="*/ 91745 w 498473"/>
              <a:gd name="connsiteY2" fmla="*/ 2888 h 380283"/>
              <a:gd name="connsiteX3" fmla="*/ 52331 w 498473"/>
              <a:gd name="connsiteY3" fmla="*/ 2888 h 380283"/>
              <a:gd name="connsiteX4" fmla="*/ 12917 w 498473"/>
              <a:gd name="connsiteY4" fmla="*/ 22595 h 380283"/>
              <a:gd name="connsiteX5" fmla="*/ 3922 w 498473"/>
              <a:gd name="connsiteY5" fmla="*/ 82304 h 380283"/>
              <a:gd name="connsiteX6" fmla="*/ 52394 w 498473"/>
              <a:gd name="connsiteY6" fmla="*/ 236454 h 380283"/>
              <a:gd name="connsiteX7" fmla="*/ 428298 w 498473"/>
              <a:gd name="connsiteY7" fmla="*/ 302580 h 380283"/>
              <a:gd name="connsiteX8" fmla="*/ 498473 w 498473"/>
              <a:gd name="connsiteY8" fmla="*/ 380283 h 380283"/>
              <a:gd name="connsiteX0" fmla="*/ 150870 w 491909"/>
              <a:gd name="connsiteY0" fmla="*/ 134911 h 380927"/>
              <a:gd name="connsiteX1" fmla="*/ 131164 w 491909"/>
              <a:gd name="connsiteY1" fmla="*/ 29808 h 380927"/>
              <a:gd name="connsiteX2" fmla="*/ 85181 w 491909"/>
              <a:gd name="connsiteY2" fmla="*/ 3532 h 380927"/>
              <a:gd name="connsiteX3" fmla="*/ 45767 w 491909"/>
              <a:gd name="connsiteY3" fmla="*/ 3532 h 380927"/>
              <a:gd name="connsiteX4" fmla="*/ 6353 w 491909"/>
              <a:gd name="connsiteY4" fmla="*/ 23239 h 380927"/>
              <a:gd name="connsiteX5" fmla="*/ 45830 w 491909"/>
              <a:gd name="connsiteY5" fmla="*/ 237098 h 380927"/>
              <a:gd name="connsiteX6" fmla="*/ 421734 w 491909"/>
              <a:gd name="connsiteY6" fmla="*/ 303224 h 380927"/>
              <a:gd name="connsiteX7" fmla="*/ 491909 w 491909"/>
              <a:gd name="connsiteY7" fmla="*/ 380927 h 380927"/>
              <a:gd name="connsiteX0" fmla="*/ 153842 w 494881"/>
              <a:gd name="connsiteY0" fmla="*/ 136683 h 382699"/>
              <a:gd name="connsiteX1" fmla="*/ 134136 w 494881"/>
              <a:gd name="connsiteY1" fmla="*/ 31580 h 382699"/>
              <a:gd name="connsiteX2" fmla="*/ 88153 w 494881"/>
              <a:gd name="connsiteY2" fmla="*/ 5304 h 382699"/>
              <a:gd name="connsiteX3" fmla="*/ 48739 w 494881"/>
              <a:gd name="connsiteY3" fmla="*/ 5304 h 382699"/>
              <a:gd name="connsiteX4" fmla="*/ 4282 w 494881"/>
              <a:gd name="connsiteY4" fmla="*/ 61358 h 382699"/>
              <a:gd name="connsiteX5" fmla="*/ 48802 w 494881"/>
              <a:gd name="connsiteY5" fmla="*/ 238870 h 382699"/>
              <a:gd name="connsiteX6" fmla="*/ 424706 w 494881"/>
              <a:gd name="connsiteY6" fmla="*/ 304996 h 382699"/>
              <a:gd name="connsiteX7" fmla="*/ 494881 w 494881"/>
              <a:gd name="connsiteY7" fmla="*/ 382699 h 382699"/>
              <a:gd name="connsiteX0" fmla="*/ 123589 w 494881"/>
              <a:gd name="connsiteY0" fmla="*/ 136683 h 382699"/>
              <a:gd name="connsiteX1" fmla="*/ 134136 w 494881"/>
              <a:gd name="connsiteY1" fmla="*/ 31580 h 382699"/>
              <a:gd name="connsiteX2" fmla="*/ 88153 w 494881"/>
              <a:gd name="connsiteY2" fmla="*/ 5304 h 382699"/>
              <a:gd name="connsiteX3" fmla="*/ 48739 w 494881"/>
              <a:gd name="connsiteY3" fmla="*/ 5304 h 382699"/>
              <a:gd name="connsiteX4" fmla="*/ 4282 w 494881"/>
              <a:gd name="connsiteY4" fmla="*/ 61358 h 382699"/>
              <a:gd name="connsiteX5" fmla="*/ 48802 w 494881"/>
              <a:gd name="connsiteY5" fmla="*/ 238870 h 382699"/>
              <a:gd name="connsiteX6" fmla="*/ 424706 w 494881"/>
              <a:gd name="connsiteY6" fmla="*/ 304996 h 382699"/>
              <a:gd name="connsiteX7" fmla="*/ 494881 w 494881"/>
              <a:gd name="connsiteY7" fmla="*/ 382699 h 382699"/>
              <a:gd name="connsiteX0" fmla="*/ 123589 w 494881"/>
              <a:gd name="connsiteY0" fmla="*/ 137800 h 383816"/>
              <a:gd name="connsiteX1" fmla="*/ 113967 w 494881"/>
              <a:gd name="connsiteY1" fmla="*/ 52890 h 383816"/>
              <a:gd name="connsiteX2" fmla="*/ 88153 w 494881"/>
              <a:gd name="connsiteY2" fmla="*/ 6421 h 383816"/>
              <a:gd name="connsiteX3" fmla="*/ 48739 w 494881"/>
              <a:gd name="connsiteY3" fmla="*/ 6421 h 383816"/>
              <a:gd name="connsiteX4" fmla="*/ 4282 w 494881"/>
              <a:gd name="connsiteY4" fmla="*/ 62475 h 383816"/>
              <a:gd name="connsiteX5" fmla="*/ 48802 w 494881"/>
              <a:gd name="connsiteY5" fmla="*/ 239987 h 383816"/>
              <a:gd name="connsiteX6" fmla="*/ 424706 w 494881"/>
              <a:gd name="connsiteY6" fmla="*/ 306113 h 383816"/>
              <a:gd name="connsiteX7" fmla="*/ 494881 w 494881"/>
              <a:gd name="connsiteY7" fmla="*/ 383816 h 383816"/>
              <a:gd name="connsiteX0" fmla="*/ 121815 w 493107"/>
              <a:gd name="connsiteY0" fmla="*/ 135707 h 381723"/>
              <a:gd name="connsiteX1" fmla="*/ 112193 w 493107"/>
              <a:gd name="connsiteY1" fmla="*/ 50797 h 381723"/>
              <a:gd name="connsiteX2" fmla="*/ 86379 w 493107"/>
              <a:gd name="connsiteY2" fmla="*/ 4328 h 381723"/>
              <a:gd name="connsiteX3" fmla="*/ 21754 w 493107"/>
              <a:gd name="connsiteY3" fmla="*/ 8367 h 381723"/>
              <a:gd name="connsiteX4" fmla="*/ 2508 w 493107"/>
              <a:gd name="connsiteY4" fmla="*/ 60382 h 381723"/>
              <a:gd name="connsiteX5" fmla="*/ 47028 w 493107"/>
              <a:gd name="connsiteY5" fmla="*/ 237894 h 381723"/>
              <a:gd name="connsiteX6" fmla="*/ 422932 w 493107"/>
              <a:gd name="connsiteY6" fmla="*/ 304020 h 381723"/>
              <a:gd name="connsiteX7" fmla="*/ 493107 w 493107"/>
              <a:gd name="connsiteY7" fmla="*/ 381723 h 381723"/>
              <a:gd name="connsiteX0" fmla="*/ 121815 w 493107"/>
              <a:gd name="connsiteY0" fmla="*/ 131445 h 377461"/>
              <a:gd name="connsiteX1" fmla="*/ 112193 w 493107"/>
              <a:gd name="connsiteY1" fmla="*/ 46535 h 377461"/>
              <a:gd name="connsiteX2" fmla="*/ 71253 w 493107"/>
              <a:gd name="connsiteY2" fmla="*/ 8143 h 377461"/>
              <a:gd name="connsiteX3" fmla="*/ 21754 w 493107"/>
              <a:gd name="connsiteY3" fmla="*/ 4105 h 377461"/>
              <a:gd name="connsiteX4" fmla="*/ 2508 w 493107"/>
              <a:gd name="connsiteY4" fmla="*/ 56120 h 377461"/>
              <a:gd name="connsiteX5" fmla="*/ 47028 w 493107"/>
              <a:gd name="connsiteY5" fmla="*/ 233632 h 377461"/>
              <a:gd name="connsiteX6" fmla="*/ 422932 w 493107"/>
              <a:gd name="connsiteY6" fmla="*/ 299758 h 377461"/>
              <a:gd name="connsiteX7" fmla="*/ 493107 w 493107"/>
              <a:gd name="connsiteY7" fmla="*/ 377461 h 377461"/>
              <a:gd name="connsiteX0" fmla="*/ 121815 w 493107"/>
              <a:gd name="connsiteY0" fmla="*/ 123395 h 369411"/>
              <a:gd name="connsiteX1" fmla="*/ 112193 w 493107"/>
              <a:gd name="connsiteY1" fmla="*/ 38485 h 369411"/>
              <a:gd name="connsiteX2" fmla="*/ 71253 w 493107"/>
              <a:gd name="connsiteY2" fmla="*/ 93 h 369411"/>
              <a:gd name="connsiteX3" fmla="*/ 2508 w 493107"/>
              <a:gd name="connsiteY3" fmla="*/ 48070 h 369411"/>
              <a:gd name="connsiteX4" fmla="*/ 47028 w 493107"/>
              <a:gd name="connsiteY4" fmla="*/ 225582 h 369411"/>
              <a:gd name="connsiteX5" fmla="*/ 422932 w 493107"/>
              <a:gd name="connsiteY5" fmla="*/ 291708 h 369411"/>
              <a:gd name="connsiteX6" fmla="*/ 493107 w 493107"/>
              <a:gd name="connsiteY6" fmla="*/ 369411 h 369411"/>
              <a:gd name="connsiteX0" fmla="*/ 123524 w 494816"/>
              <a:gd name="connsiteY0" fmla="*/ 123395 h 369411"/>
              <a:gd name="connsiteX1" fmla="*/ 113902 w 494816"/>
              <a:gd name="connsiteY1" fmla="*/ 38485 h 369411"/>
              <a:gd name="connsiteX2" fmla="*/ 47751 w 494816"/>
              <a:gd name="connsiteY2" fmla="*/ 93 h 369411"/>
              <a:gd name="connsiteX3" fmla="*/ 4217 w 494816"/>
              <a:gd name="connsiteY3" fmla="*/ 48070 h 369411"/>
              <a:gd name="connsiteX4" fmla="*/ 48737 w 494816"/>
              <a:gd name="connsiteY4" fmla="*/ 225582 h 369411"/>
              <a:gd name="connsiteX5" fmla="*/ 424641 w 494816"/>
              <a:gd name="connsiteY5" fmla="*/ 291708 h 369411"/>
              <a:gd name="connsiteX6" fmla="*/ 494816 w 494816"/>
              <a:gd name="connsiteY6" fmla="*/ 369411 h 369411"/>
              <a:gd name="connsiteX0" fmla="*/ 108398 w 494816"/>
              <a:gd name="connsiteY0" fmla="*/ 99149 h 369396"/>
              <a:gd name="connsiteX1" fmla="*/ 113902 w 494816"/>
              <a:gd name="connsiteY1" fmla="*/ 38470 h 369396"/>
              <a:gd name="connsiteX2" fmla="*/ 47751 w 494816"/>
              <a:gd name="connsiteY2" fmla="*/ 78 h 369396"/>
              <a:gd name="connsiteX3" fmla="*/ 4217 w 494816"/>
              <a:gd name="connsiteY3" fmla="*/ 48055 h 369396"/>
              <a:gd name="connsiteX4" fmla="*/ 48737 w 494816"/>
              <a:gd name="connsiteY4" fmla="*/ 225567 h 369396"/>
              <a:gd name="connsiteX5" fmla="*/ 424641 w 494816"/>
              <a:gd name="connsiteY5" fmla="*/ 291693 h 369396"/>
              <a:gd name="connsiteX6" fmla="*/ 494816 w 494816"/>
              <a:gd name="connsiteY6" fmla="*/ 369396 h 369396"/>
              <a:gd name="connsiteX0" fmla="*/ 123524 w 494816"/>
              <a:gd name="connsiteY0" fmla="*/ 103189 h 369397"/>
              <a:gd name="connsiteX1" fmla="*/ 113902 w 494816"/>
              <a:gd name="connsiteY1" fmla="*/ 38471 h 369397"/>
              <a:gd name="connsiteX2" fmla="*/ 47751 w 494816"/>
              <a:gd name="connsiteY2" fmla="*/ 79 h 369397"/>
              <a:gd name="connsiteX3" fmla="*/ 4217 w 494816"/>
              <a:gd name="connsiteY3" fmla="*/ 48056 h 369397"/>
              <a:gd name="connsiteX4" fmla="*/ 48737 w 494816"/>
              <a:gd name="connsiteY4" fmla="*/ 225568 h 369397"/>
              <a:gd name="connsiteX5" fmla="*/ 424641 w 494816"/>
              <a:gd name="connsiteY5" fmla="*/ 291694 h 369397"/>
              <a:gd name="connsiteX6" fmla="*/ 494816 w 494816"/>
              <a:gd name="connsiteY6" fmla="*/ 369397 h 369397"/>
              <a:gd name="connsiteX0" fmla="*/ 118482 w 494816"/>
              <a:gd name="connsiteY0" fmla="*/ 82987 h 369388"/>
              <a:gd name="connsiteX1" fmla="*/ 113902 w 494816"/>
              <a:gd name="connsiteY1" fmla="*/ 38462 h 369388"/>
              <a:gd name="connsiteX2" fmla="*/ 47751 w 494816"/>
              <a:gd name="connsiteY2" fmla="*/ 70 h 369388"/>
              <a:gd name="connsiteX3" fmla="*/ 4217 w 494816"/>
              <a:gd name="connsiteY3" fmla="*/ 48047 h 369388"/>
              <a:gd name="connsiteX4" fmla="*/ 48737 w 494816"/>
              <a:gd name="connsiteY4" fmla="*/ 225559 h 369388"/>
              <a:gd name="connsiteX5" fmla="*/ 424641 w 494816"/>
              <a:gd name="connsiteY5" fmla="*/ 291685 h 369388"/>
              <a:gd name="connsiteX6" fmla="*/ 494816 w 494816"/>
              <a:gd name="connsiteY6" fmla="*/ 369388 h 36938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4816" h="369388">
                <a:moveTo>
                  <a:pt x="118482" y="82987"/>
                </a:moveTo>
                <a:cubicBezTo>
                  <a:pt x="114103" y="41383"/>
                  <a:pt x="125691" y="52282"/>
                  <a:pt x="113902" y="38462"/>
                </a:cubicBezTo>
                <a:cubicBezTo>
                  <a:pt x="102114" y="24643"/>
                  <a:pt x="66032" y="-1527"/>
                  <a:pt x="47751" y="70"/>
                </a:cubicBezTo>
                <a:cubicBezTo>
                  <a:pt x="29470" y="1667"/>
                  <a:pt x="4053" y="10466"/>
                  <a:pt x="4217" y="48047"/>
                </a:cubicBezTo>
                <a:cubicBezTo>
                  <a:pt x="4381" y="85628"/>
                  <a:pt x="-20493" y="178895"/>
                  <a:pt x="48737" y="225559"/>
                </a:cubicBezTo>
                <a:cubicBezTo>
                  <a:pt x="109384" y="267209"/>
                  <a:pt x="350295" y="267714"/>
                  <a:pt x="424641" y="291685"/>
                </a:cubicBezTo>
                <a:cubicBezTo>
                  <a:pt x="498987" y="315656"/>
                  <a:pt x="470158" y="362372"/>
                  <a:pt x="494816" y="369388"/>
                </a:cubicBezTo>
              </a:path>
            </a:pathLst>
          </a:custGeom>
          <a:no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5" name="フリーフォーム: 図形 34">
            <a:extLst>
              <a:ext uri="{FF2B5EF4-FFF2-40B4-BE49-F238E27FC236}">
                <a16:creationId xmlns:a16="http://schemas.microsoft.com/office/drawing/2014/main" id="{00000000-0008-0000-1600-000023000000}"/>
              </a:ext>
            </a:extLst>
          </xdr:cNvPr>
          <xdr:cNvSpPr/>
        </xdr:nvSpPr>
        <xdr:spPr>
          <a:xfrm>
            <a:off x="3978452" y="3546467"/>
            <a:ext cx="1080548" cy="1230190"/>
          </a:xfrm>
          <a:custGeom>
            <a:avLst/>
            <a:gdLst>
              <a:gd name="connsiteX0" fmla="*/ 0 w 1445173"/>
              <a:gd name="connsiteY0" fmla="*/ 0 h 1221828"/>
              <a:gd name="connsiteX1" fmla="*/ 0 w 1445173"/>
              <a:gd name="connsiteY1" fmla="*/ 1169276 h 1221828"/>
              <a:gd name="connsiteX2" fmla="*/ 26276 w 1445173"/>
              <a:gd name="connsiteY2" fmla="*/ 1202121 h 1221828"/>
              <a:gd name="connsiteX3" fmla="*/ 85397 w 1445173"/>
              <a:gd name="connsiteY3" fmla="*/ 1221828 h 1221828"/>
              <a:gd name="connsiteX4" fmla="*/ 1353207 w 1445173"/>
              <a:gd name="connsiteY4" fmla="*/ 1221828 h 1221828"/>
              <a:gd name="connsiteX5" fmla="*/ 1412328 w 1445173"/>
              <a:gd name="connsiteY5" fmla="*/ 1202121 h 1221828"/>
              <a:gd name="connsiteX6" fmla="*/ 1445173 w 1445173"/>
              <a:gd name="connsiteY6" fmla="*/ 1149569 h 1221828"/>
              <a:gd name="connsiteX7" fmla="*/ 1445173 w 1445173"/>
              <a:gd name="connsiteY7" fmla="*/ 689742 h 12218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445173" h="1221828">
                <a:moveTo>
                  <a:pt x="0" y="0"/>
                </a:moveTo>
                <a:lnTo>
                  <a:pt x="0" y="1169276"/>
                </a:lnTo>
                <a:lnTo>
                  <a:pt x="26276" y="1202121"/>
                </a:lnTo>
                <a:lnTo>
                  <a:pt x="85397" y="1221828"/>
                </a:lnTo>
                <a:lnTo>
                  <a:pt x="1353207" y="1221828"/>
                </a:lnTo>
                <a:lnTo>
                  <a:pt x="1412328" y="1202121"/>
                </a:lnTo>
                <a:lnTo>
                  <a:pt x="1445173" y="1149569"/>
                </a:lnTo>
                <a:lnTo>
                  <a:pt x="1445173" y="689742"/>
                </a:lnTo>
              </a:path>
            </a:pathLst>
          </a:custGeom>
          <a:no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36" name="図 35">
            <a:extLst>
              <a:ext uri="{FF2B5EF4-FFF2-40B4-BE49-F238E27FC236}">
                <a16:creationId xmlns:a16="http://schemas.microsoft.com/office/drawing/2014/main" id="{00000000-0008-0000-1600-000024000000}"/>
              </a:ext>
            </a:extLst>
          </xdr:cNvPr>
          <xdr:cNvPicPr>
            <a:picLocks noChangeAspect="1"/>
          </xdr:cNvPicPr>
        </xdr:nvPicPr>
        <xdr:blipFill>
          <a:blip xmlns:r="http://schemas.openxmlformats.org/officeDocument/2006/relationships" r:embed="rId1"/>
          <a:stretch>
            <a:fillRect/>
          </a:stretch>
        </xdr:blipFill>
        <xdr:spPr>
          <a:xfrm flipH="1">
            <a:off x="5366377" y="2573427"/>
            <a:ext cx="155523" cy="328490"/>
          </a:xfrm>
          <a:prstGeom prst="rect">
            <a:avLst/>
          </a:prstGeom>
        </xdr:spPr>
      </xdr:pic>
      <xdr:sp macro="" textlink="">
        <xdr:nvSpPr>
          <xdr:cNvPr id="37" name="フリーフォーム: 図形 36">
            <a:extLst>
              <a:ext uri="{FF2B5EF4-FFF2-40B4-BE49-F238E27FC236}">
                <a16:creationId xmlns:a16="http://schemas.microsoft.com/office/drawing/2014/main" id="{00000000-0008-0000-1600-000025000000}"/>
              </a:ext>
            </a:extLst>
          </xdr:cNvPr>
          <xdr:cNvSpPr/>
        </xdr:nvSpPr>
        <xdr:spPr>
          <a:xfrm>
            <a:off x="5058869" y="2491855"/>
            <a:ext cx="394726" cy="287123"/>
          </a:xfrm>
          <a:custGeom>
            <a:avLst/>
            <a:gdLst>
              <a:gd name="connsiteX0" fmla="*/ 0 w 997619"/>
              <a:gd name="connsiteY0" fmla="*/ 270710 h 270710"/>
              <a:gd name="connsiteX1" fmla="*/ 0 w 997619"/>
              <a:gd name="connsiteY1" fmla="*/ 30079 h 270710"/>
              <a:gd name="connsiteX2" fmla="*/ 25066 w 997619"/>
              <a:gd name="connsiteY2" fmla="*/ 5013 h 270710"/>
              <a:gd name="connsiteX3" fmla="*/ 85224 w 997619"/>
              <a:gd name="connsiteY3" fmla="*/ 0 h 270710"/>
              <a:gd name="connsiteX4" fmla="*/ 942474 w 997619"/>
              <a:gd name="connsiteY4" fmla="*/ 0 h 270710"/>
              <a:gd name="connsiteX5" fmla="*/ 987592 w 997619"/>
              <a:gd name="connsiteY5" fmla="*/ 25066 h 270710"/>
              <a:gd name="connsiteX6" fmla="*/ 997619 w 997619"/>
              <a:gd name="connsiteY6" fmla="*/ 55144 h 270710"/>
              <a:gd name="connsiteX7" fmla="*/ 997619 w 997619"/>
              <a:gd name="connsiteY7" fmla="*/ 120316 h 27071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97619" h="270710">
                <a:moveTo>
                  <a:pt x="0" y="270710"/>
                </a:moveTo>
                <a:lnTo>
                  <a:pt x="0" y="30079"/>
                </a:lnTo>
                <a:lnTo>
                  <a:pt x="25066" y="5013"/>
                </a:lnTo>
                <a:lnTo>
                  <a:pt x="85224" y="0"/>
                </a:lnTo>
                <a:lnTo>
                  <a:pt x="942474" y="0"/>
                </a:lnTo>
                <a:lnTo>
                  <a:pt x="987592" y="25066"/>
                </a:lnTo>
                <a:lnTo>
                  <a:pt x="997619" y="55144"/>
                </a:lnTo>
                <a:lnTo>
                  <a:pt x="997619" y="120316"/>
                </a:lnTo>
              </a:path>
            </a:pathLst>
          </a:custGeom>
          <a:no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endParaRPr kumimoji="1" lang="ja-JP" altLang="en-US" sz="1100"/>
          </a:p>
        </xdr:txBody>
      </xdr:sp>
      <xdr:sp macro="" textlink="">
        <xdr:nvSpPr>
          <xdr:cNvPr id="38" name="テキスト ボックス 37">
            <a:extLst>
              <a:ext uri="{FF2B5EF4-FFF2-40B4-BE49-F238E27FC236}">
                <a16:creationId xmlns:a16="http://schemas.microsoft.com/office/drawing/2014/main" id="{00000000-0008-0000-1600-000026000000}"/>
              </a:ext>
            </a:extLst>
          </xdr:cNvPr>
          <xdr:cNvSpPr txBox="1"/>
        </xdr:nvSpPr>
        <xdr:spPr>
          <a:xfrm>
            <a:off x="5397077" y="4603216"/>
            <a:ext cx="889266" cy="337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HG丸ｺﾞｼｯｸM-PRO" panose="020F0600000000000000" pitchFamily="50" charset="-128"/>
                <a:ea typeface="HG丸ｺﾞｼｯｸM-PRO" panose="020F0600000000000000" pitchFamily="50" charset="-128"/>
              </a:rPr>
              <a:t>キュービクル</a:t>
            </a:r>
          </a:p>
        </xdr:txBody>
      </xdr:sp>
      <xdr:sp macro="" textlink="">
        <xdr:nvSpPr>
          <xdr:cNvPr id="39" name="テキスト ボックス 38">
            <a:extLst>
              <a:ext uri="{FF2B5EF4-FFF2-40B4-BE49-F238E27FC236}">
                <a16:creationId xmlns:a16="http://schemas.microsoft.com/office/drawing/2014/main" id="{00000000-0008-0000-1600-000027000000}"/>
              </a:ext>
            </a:extLst>
          </xdr:cNvPr>
          <xdr:cNvSpPr txBox="1"/>
        </xdr:nvSpPr>
        <xdr:spPr>
          <a:xfrm>
            <a:off x="3240484" y="4625709"/>
            <a:ext cx="921441" cy="340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HG丸ｺﾞｼｯｸM-PRO" panose="020F0600000000000000" pitchFamily="50" charset="-128"/>
                <a:ea typeface="HG丸ｺﾞｼｯｸM-PRO" panose="020F0600000000000000" pitchFamily="50" charset="-128"/>
              </a:rPr>
              <a:t>受電柱</a:t>
            </a:r>
          </a:p>
        </xdr:txBody>
      </xdr:sp>
      <xdr:sp macro="" textlink="">
        <xdr:nvSpPr>
          <xdr:cNvPr id="40" name="テキスト ボックス 39">
            <a:extLst>
              <a:ext uri="{FF2B5EF4-FFF2-40B4-BE49-F238E27FC236}">
                <a16:creationId xmlns:a16="http://schemas.microsoft.com/office/drawing/2014/main" id="{00000000-0008-0000-1600-000028000000}"/>
              </a:ext>
            </a:extLst>
          </xdr:cNvPr>
          <xdr:cNvSpPr txBox="1"/>
        </xdr:nvSpPr>
        <xdr:spPr>
          <a:xfrm>
            <a:off x="1236651" y="4625709"/>
            <a:ext cx="914559" cy="340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HG丸ｺﾞｼｯｸM-PRO" panose="020F0600000000000000" pitchFamily="50" charset="-128"/>
                <a:ea typeface="HG丸ｺﾞｼｯｸM-PRO" panose="020F0600000000000000" pitchFamily="50" charset="-128"/>
              </a:rPr>
              <a:t>引込柱</a:t>
            </a:r>
          </a:p>
        </xdr:txBody>
      </xdr:sp>
      <xdr:sp macro="" textlink="">
        <xdr:nvSpPr>
          <xdr:cNvPr id="41" name="テキスト ボックス 40">
            <a:extLst>
              <a:ext uri="{FF2B5EF4-FFF2-40B4-BE49-F238E27FC236}">
                <a16:creationId xmlns:a16="http://schemas.microsoft.com/office/drawing/2014/main" id="{00000000-0008-0000-1600-000029000000}"/>
              </a:ext>
            </a:extLst>
          </xdr:cNvPr>
          <xdr:cNvSpPr txBox="1"/>
        </xdr:nvSpPr>
        <xdr:spPr>
          <a:xfrm>
            <a:off x="3541028" y="2796422"/>
            <a:ext cx="520711" cy="231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600" b="0">
                <a:solidFill>
                  <a:schemeClr val="bg1"/>
                </a:solidFill>
                <a:latin typeface="HG丸ｺﾞｼｯｸM-PRO" panose="020F0600000000000000" pitchFamily="50" charset="-128"/>
                <a:ea typeface="HG丸ｺﾞｼｯｸM-PRO" panose="020F0600000000000000" pitchFamily="50" charset="-128"/>
              </a:rPr>
              <a:t>VCT</a:t>
            </a:r>
            <a:endParaRPr kumimoji="1" lang="ja-JP" altLang="en-US" sz="600" b="0">
              <a:solidFill>
                <a:schemeClr val="bg1"/>
              </a:solidFill>
              <a:latin typeface="HG丸ｺﾞｼｯｸM-PRO" panose="020F0600000000000000" pitchFamily="50" charset="-128"/>
              <a:ea typeface="HG丸ｺﾞｼｯｸM-PRO" panose="020F0600000000000000" pitchFamily="50" charset="-128"/>
            </a:endParaRPr>
          </a:p>
        </xdr:txBody>
      </xdr:sp>
      <xdr:sp macro="" textlink="">
        <xdr:nvSpPr>
          <xdr:cNvPr id="42" name="テキスト ボックス 41">
            <a:extLst>
              <a:ext uri="{FF2B5EF4-FFF2-40B4-BE49-F238E27FC236}">
                <a16:creationId xmlns:a16="http://schemas.microsoft.com/office/drawing/2014/main" id="{00000000-0008-0000-1600-00002A000000}"/>
              </a:ext>
            </a:extLst>
          </xdr:cNvPr>
          <xdr:cNvSpPr txBox="1"/>
        </xdr:nvSpPr>
        <xdr:spPr>
          <a:xfrm>
            <a:off x="3550322" y="2268616"/>
            <a:ext cx="520711" cy="226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600" b="0">
                <a:latin typeface="HG丸ｺﾞｼｯｸM-PRO" panose="020F0600000000000000" pitchFamily="50" charset="-128"/>
                <a:ea typeface="HG丸ｺﾞｼｯｸM-PRO" panose="020F0600000000000000" pitchFamily="50" charset="-128"/>
              </a:rPr>
              <a:t>PAS</a:t>
            </a:r>
            <a:endParaRPr kumimoji="1" lang="ja-JP" altLang="en-US" sz="600" b="0">
              <a:latin typeface="HG丸ｺﾞｼｯｸM-PRO" panose="020F0600000000000000" pitchFamily="50" charset="-128"/>
              <a:ea typeface="HG丸ｺﾞｼｯｸM-PRO" panose="020F0600000000000000" pitchFamily="50" charset="-128"/>
            </a:endParaRPr>
          </a:p>
        </xdr:txBody>
      </xdr:sp>
      <xdr:sp macro="" textlink="">
        <xdr:nvSpPr>
          <xdr:cNvPr id="43" name="正方形/長方形 42">
            <a:extLst>
              <a:ext uri="{FF2B5EF4-FFF2-40B4-BE49-F238E27FC236}">
                <a16:creationId xmlns:a16="http://schemas.microsoft.com/office/drawing/2014/main" id="{00000000-0008-0000-1600-00002B000000}"/>
              </a:ext>
            </a:extLst>
          </xdr:cNvPr>
          <xdr:cNvSpPr/>
        </xdr:nvSpPr>
        <xdr:spPr>
          <a:xfrm>
            <a:off x="4077405" y="2618250"/>
            <a:ext cx="220565" cy="205289"/>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000" b="1">
                <a:ln>
                  <a:noFill/>
                </a:ln>
                <a:solidFill>
                  <a:sysClr val="windowText" lastClr="000000"/>
                </a:solidFill>
                <a:latin typeface="ＭＳ Ｐ明朝" panose="02020600040205080304" pitchFamily="18" charset="-128"/>
                <a:ea typeface="ＭＳ Ｐ明朝" panose="02020600040205080304" pitchFamily="18" charset="-128"/>
              </a:rPr>
              <a:t>①</a:t>
            </a:r>
          </a:p>
        </xdr:txBody>
      </xdr:sp>
      <xdr:sp macro="" textlink="">
        <xdr:nvSpPr>
          <xdr:cNvPr id="44" name="正方形/長方形 43">
            <a:extLst>
              <a:ext uri="{FF2B5EF4-FFF2-40B4-BE49-F238E27FC236}">
                <a16:creationId xmlns:a16="http://schemas.microsoft.com/office/drawing/2014/main" id="{00000000-0008-0000-1600-00002C000000}"/>
              </a:ext>
            </a:extLst>
          </xdr:cNvPr>
          <xdr:cNvSpPr/>
        </xdr:nvSpPr>
        <xdr:spPr>
          <a:xfrm>
            <a:off x="4005287" y="4011142"/>
            <a:ext cx="220565" cy="205287"/>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000" b="1">
                <a:ln>
                  <a:noFill/>
                </a:ln>
                <a:solidFill>
                  <a:sysClr val="windowText" lastClr="000000"/>
                </a:solidFill>
                <a:latin typeface="ＭＳ Ｐ明朝" panose="02020600040205080304" pitchFamily="18" charset="-128"/>
                <a:ea typeface="ＭＳ Ｐ明朝" panose="02020600040205080304" pitchFamily="18" charset="-128"/>
              </a:rPr>
              <a:t>②</a:t>
            </a:r>
          </a:p>
        </xdr:txBody>
      </xdr:sp>
      <xdr:sp macro="" textlink="">
        <xdr:nvSpPr>
          <xdr:cNvPr id="45" name="テキスト ボックス 44">
            <a:extLst>
              <a:ext uri="{FF2B5EF4-FFF2-40B4-BE49-F238E27FC236}">
                <a16:creationId xmlns:a16="http://schemas.microsoft.com/office/drawing/2014/main" id="{00000000-0008-0000-1600-00002D000000}"/>
              </a:ext>
            </a:extLst>
          </xdr:cNvPr>
          <xdr:cNvSpPr txBox="1"/>
        </xdr:nvSpPr>
        <xdr:spPr>
          <a:xfrm>
            <a:off x="3783190" y="4792114"/>
            <a:ext cx="1525921" cy="383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a:latin typeface="HG丸ｺﾞｼｯｸM-PRO" panose="020F0600000000000000" pitchFamily="50" charset="-128"/>
                <a:ea typeface="HG丸ｺﾞｼｯｸM-PRO" panose="020F0600000000000000" pitchFamily="50" charset="-128"/>
              </a:rPr>
              <a:t>高圧ケーブル</a:t>
            </a:r>
            <a:endParaRPr kumimoji="1" lang="en-US" altLang="ja-JP" sz="700">
              <a:latin typeface="HG丸ｺﾞｼｯｸM-PRO" panose="020F0600000000000000" pitchFamily="50" charset="-128"/>
              <a:ea typeface="HG丸ｺﾞｼｯｸM-PRO" panose="020F0600000000000000" pitchFamily="50" charset="-128"/>
            </a:endParaRPr>
          </a:p>
          <a:p>
            <a:pPr algn="ctr"/>
            <a:r>
              <a:rPr kumimoji="1" lang="ja-JP" altLang="en-US" sz="700">
                <a:latin typeface="HG丸ｺﾞｼｯｸM-PRO" panose="020F0600000000000000" pitchFamily="50" charset="-128"/>
                <a:ea typeface="HG丸ｺﾞｼｯｸM-PRO" panose="020F0600000000000000" pitchFamily="50" charset="-128"/>
              </a:rPr>
              <a:t>（受電柱～キュービクル）</a:t>
            </a:r>
          </a:p>
        </xdr:txBody>
      </xdr:sp>
      <xdr:sp macro="" textlink="">
        <xdr:nvSpPr>
          <xdr:cNvPr id="46" name="四角形: 角を丸くする 45">
            <a:extLst>
              <a:ext uri="{FF2B5EF4-FFF2-40B4-BE49-F238E27FC236}">
                <a16:creationId xmlns:a16="http://schemas.microsoft.com/office/drawing/2014/main" id="{00000000-0008-0000-1600-00002E000000}"/>
              </a:ext>
            </a:extLst>
          </xdr:cNvPr>
          <xdr:cNvSpPr/>
        </xdr:nvSpPr>
        <xdr:spPr>
          <a:xfrm>
            <a:off x="5039702" y="4331060"/>
            <a:ext cx="36000" cy="115203"/>
          </a:xfrm>
          <a:prstGeom prst="roundRect">
            <a:avLst/>
          </a:prstGeom>
          <a:solidFill>
            <a:schemeClr val="bg1">
              <a:lumMod val="75000"/>
            </a:schemeClr>
          </a:solid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47" name="Picture 12">
            <a:extLst>
              <a:ext uri="{FF2B5EF4-FFF2-40B4-BE49-F238E27FC236}">
                <a16:creationId xmlns:a16="http://schemas.microsoft.com/office/drawing/2014/main" id="{00000000-0008-0000-1600-00002F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6202617" y="2877625"/>
            <a:ext cx="278183" cy="46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48" name="直線コネクタ 47">
            <a:extLst>
              <a:ext uri="{FF2B5EF4-FFF2-40B4-BE49-F238E27FC236}">
                <a16:creationId xmlns:a16="http://schemas.microsoft.com/office/drawing/2014/main" id="{00000000-0008-0000-1600-000030000000}"/>
              </a:ext>
            </a:extLst>
          </xdr:cNvPr>
          <xdr:cNvCxnSpPr/>
        </xdr:nvCxnSpPr>
        <xdr:spPr>
          <a:xfrm>
            <a:off x="5057399" y="2772923"/>
            <a:ext cx="0" cy="1522196"/>
          </a:xfrm>
          <a:prstGeom prst="line">
            <a:avLst/>
          </a:prstGeom>
          <a:ln w="12700">
            <a:prstDash val="sysDot"/>
          </a:ln>
        </xdr:spPr>
        <xdr:style>
          <a:lnRef idx="1">
            <a:schemeClr val="accent1"/>
          </a:lnRef>
          <a:fillRef idx="0">
            <a:schemeClr val="accent1"/>
          </a:fillRef>
          <a:effectRef idx="0">
            <a:schemeClr val="accent1"/>
          </a:effectRef>
          <a:fontRef idx="minor">
            <a:schemeClr val="tx1"/>
          </a:fontRef>
        </xdr:style>
      </xdr:cxnSp>
      <xdr:sp macro="" textlink="">
        <xdr:nvSpPr>
          <xdr:cNvPr id="49" name="円弧 48">
            <a:extLst>
              <a:ext uri="{FF2B5EF4-FFF2-40B4-BE49-F238E27FC236}">
                <a16:creationId xmlns:a16="http://schemas.microsoft.com/office/drawing/2014/main" id="{00000000-0008-0000-1600-000031000000}"/>
              </a:ext>
            </a:extLst>
          </xdr:cNvPr>
          <xdr:cNvSpPr/>
        </xdr:nvSpPr>
        <xdr:spPr>
          <a:xfrm rot="10800000">
            <a:off x="5458231" y="2731094"/>
            <a:ext cx="238013" cy="223143"/>
          </a:xfrm>
          <a:prstGeom prst="arc">
            <a:avLst/>
          </a:prstGeom>
          <a:ln w="12700">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xnSp macro="">
        <xdr:nvCxnSpPr>
          <xdr:cNvPr id="50" name="直線コネクタ 49">
            <a:extLst>
              <a:ext uri="{FF2B5EF4-FFF2-40B4-BE49-F238E27FC236}">
                <a16:creationId xmlns:a16="http://schemas.microsoft.com/office/drawing/2014/main" id="{00000000-0008-0000-1600-000032000000}"/>
              </a:ext>
            </a:extLst>
          </xdr:cNvPr>
          <xdr:cNvCxnSpPr/>
        </xdr:nvCxnSpPr>
        <xdr:spPr>
          <a:xfrm>
            <a:off x="5857985" y="2956193"/>
            <a:ext cx="348213" cy="0"/>
          </a:xfrm>
          <a:prstGeom prst="line">
            <a:avLst/>
          </a:prstGeom>
          <a:ln w="12700">
            <a:prstDash val="sysDot"/>
          </a:ln>
        </xdr:spPr>
        <xdr:style>
          <a:lnRef idx="1">
            <a:schemeClr val="accent1"/>
          </a:lnRef>
          <a:fillRef idx="0">
            <a:schemeClr val="accent1"/>
          </a:fillRef>
          <a:effectRef idx="0">
            <a:schemeClr val="accent1"/>
          </a:effectRef>
          <a:fontRef idx="minor">
            <a:schemeClr val="tx1"/>
          </a:fontRef>
        </xdr:style>
      </xdr:cxnSp>
      <xdr:cxnSp macro="">
        <xdr:nvCxnSpPr>
          <xdr:cNvPr id="51" name="直線コネクタ 50">
            <a:extLst>
              <a:ext uri="{FF2B5EF4-FFF2-40B4-BE49-F238E27FC236}">
                <a16:creationId xmlns:a16="http://schemas.microsoft.com/office/drawing/2014/main" id="{00000000-0008-0000-1600-000033000000}"/>
              </a:ext>
            </a:extLst>
          </xdr:cNvPr>
          <xdr:cNvCxnSpPr/>
        </xdr:nvCxnSpPr>
        <xdr:spPr>
          <a:xfrm>
            <a:off x="5576718" y="2956193"/>
            <a:ext cx="590260" cy="0"/>
          </a:xfrm>
          <a:prstGeom prst="line">
            <a:avLst/>
          </a:prstGeom>
          <a:ln w="12700">
            <a:prstDash val="sysDot"/>
          </a:ln>
        </xdr:spPr>
        <xdr:style>
          <a:lnRef idx="1">
            <a:schemeClr val="accent1"/>
          </a:lnRef>
          <a:fillRef idx="0">
            <a:schemeClr val="accent1"/>
          </a:fillRef>
          <a:effectRef idx="0">
            <a:schemeClr val="accent1"/>
          </a:effectRef>
          <a:fontRef idx="minor">
            <a:schemeClr val="tx1"/>
          </a:fontRef>
        </xdr:style>
      </xdr:cxnSp>
      <xdr:cxnSp macro="">
        <xdr:nvCxnSpPr>
          <xdr:cNvPr id="52" name="直線コネクタ 51">
            <a:extLst>
              <a:ext uri="{FF2B5EF4-FFF2-40B4-BE49-F238E27FC236}">
                <a16:creationId xmlns:a16="http://schemas.microsoft.com/office/drawing/2014/main" id="{00000000-0008-0000-1600-000034000000}"/>
              </a:ext>
            </a:extLst>
          </xdr:cNvPr>
          <xdr:cNvCxnSpPr/>
        </xdr:nvCxnSpPr>
        <xdr:spPr>
          <a:xfrm>
            <a:off x="5857985" y="2958380"/>
            <a:ext cx="0" cy="1216958"/>
          </a:xfrm>
          <a:prstGeom prst="line">
            <a:avLst/>
          </a:prstGeom>
          <a:ln w="12700">
            <a:prstDash val="sysDot"/>
          </a:ln>
        </xdr:spPr>
        <xdr:style>
          <a:lnRef idx="1">
            <a:schemeClr val="accent1"/>
          </a:lnRef>
          <a:fillRef idx="0">
            <a:schemeClr val="accent1"/>
          </a:fillRef>
          <a:effectRef idx="0">
            <a:schemeClr val="accent1"/>
          </a:effectRef>
          <a:fontRef idx="minor">
            <a:schemeClr val="tx1"/>
          </a:fontRef>
        </xdr:style>
      </xdr:cxnSp>
      <xdr:cxnSp macro="">
        <xdr:nvCxnSpPr>
          <xdr:cNvPr id="53" name="直線コネクタ 52">
            <a:extLst>
              <a:ext uri="{FF2B5EF4-FFF2-40B4-BE49-F238E27FC236}">
                <a16:creationId xmlns:a16="http://schemas.microsoft.com/office/drawing/2014/main" id="{00000000-0008-0000-1600-000035000000}"/>
              </a:ext>
            </a:extLst>
          </xdr:cNvPr>
          <xdr:cNvCxnSpPr/>
        </xdr:nvCxnSpPr>
        <xdr:spPr>
          <a:xfrm>
            <a:off x="5857985" y="3464939"/>
            <a:ext cx="348213" cy="0"/>
          </a:xfrm>
          <a:prstGeom prst="line">
            <a:avLst/>
          </a:prstGeom>
          <a:ln w="12700">
            <a:prstDash val="sysDot"/>
          </a:ln>
        </xdr:spPr>
        <xdr:style>
          <a:lnRef idx="1">
            <a:schemeClr val="accent1"/>
          </a:lnRef>
          <a:fillRef idx="0">
            <a:schemeClr val="accent1"/>
          </a:fillRef>
          <a:effectRef idx="0">
            <a:schemeClr val="accent1"/>
          </a:effectRef>
          <a:fontRef idx="minor">
            <a:schemeClr val="tx1"/>
          </a:fontRef>
        </xdr:style>
      </xdr:cxnSp>
      <xdr:pic>
        <xdr:nvPicPr>
          <xdr:cNvPr id="54" name="Picture 12">
            <a:extLst>
              <a:ext uri="{FF2B5EF4-FFF2-40B4-BE49-F238E27FC236}">
                <a16:creationId xmlns:a16="http://schemas.microsoft.com/office/drawing/2014/main" id="{00000000-0008-0000-1600-00003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6201960" y="3386371"/>
            <a:ext cx="278183" cy="468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55" name="直線コネクタ 54">
            <a:extLst>
              <a:ext uri="{FF2B5EF4-FFF2-40B4-BE49-F238E27FC236}">
                <a16:creationId xmlns:a16="http://schemas.microsoft.com/office/drawing/2014/main" id="{00000000-0008-0000-1600-000037000000}"/>
              </a:ext>
            </a:extLst>
          </xdr:cNvPr>
          <xdr:cNvCxnSpPr/>
        </xdr:nvCxnSpPr>
        <xdr:spPr>
          <a:xfrm>
            <a:off x="5857985" y="3945112"/>
            <a:ext cx="348213" cy="0"/>
          </a:xfrm>
          <a:prstGeom prst="line">
            <a:avLst/>
          </a:prstGeom>
          <a:ln w="12700">
            <a:prstDash val="sysDot"/>
          </a:ln>
        </xdr:spPr>
        <xdr:style>
          <a:lnRef idx="1">
            <a:schemeClr val="accent1"/>
          </a:lnRef>
          <a:fillRef idx="0">
            <a:schemeClr val="accent1"/>
          </a:fillRef>
          <a:effectRef idx="0">
            <a:schemeClr val="accent1"/>
          </a:effectRef>
          <a:fontRef idx="minor">
            <a:schemeClr val="tx1"/>
          </a:fontRef>
        </xdr:style>
      </xdr:cxnSp>
      <xdr:pic>
        <xdr:nvPicPr>
          <xdr:cNvPr id="56" name="Picture 12">
            <a:extLst>
              <a:ext uri="{FF2B5EF4-FFF2-40B4-BE49-F238E27FC236}">
                <a16:creationId xmlns:a16="http://schemas.microsoft.com/office/drawing/2014/main" id="{00000000-0008-0000-1600-00003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6199004" y="3866544"/>
            <a:ext cx="278183" cy="468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57" name="グループ化 458">
            <a:extLst>
              <a:ext uri="{FF2B5EF4-FFF2-40B4-BE49-F238E27FC236}">
                <a16:creationId xmlns:a16="http://schemas.microsoft.com/office/drawing/2014/main" id="{00000000-0008-0000-1600-000039000000}"/>
              </a:ext>
            </a:extLst>
          </xdr:cNvPr>
          <xdr:cNvGrpSpPr>
            <a:grpSpLocks noChangeAspect="1"/>
          </xdr:cNvGrpSpPr>
        </xdr:nvGrpSpPr>
        <xdr:grpSpPr bwMode="auto">
          <a:xfrm rot="5400000">
            <a:off x="5818133" y="4124844"/>
            <a:ext cx="76200" cy="105614"/>
            <a:chOff x="4950391" y="3218106"/>
            <a:chExt cx="252941" cy="218017"/>
          </a:xfrm>
        </xdr:grpSpPr>
        <xdr:sp macro="" textlink="">
          <xdr:nvSpPr>
            <xdr:cNvPr id="61" name="フリーフォーム 145">
              <a:extLst>
                <a:ext uri="{FF2B5EF4-FFF2-40B4-BE49-F238E27FC236}">
                  <a16:creationId xmlns:a16="http://schemas.microsoft.com/office/drawing/2014/main" id="{00000000-0008-0000-1600-00003D000000}"/>
                </a:ext>
              </a:extLst>
            </xdr:cNvPr>
            <xdr:cNvSpPr/>
          </xdr:nvSpPr>
          <xdr:spPr bwMode="auto">
            <a:xfrm rot="16200000">
              <a:off x="4967853" y="3263879"/>
              <a:ext cx="218017" cy="126470"/>
            </a:xfrm>
            <a:custGeom>
              <a:avLst/>
              <a:gdLst>
                <a:gd name="connsiteX0" fmla="*/ 0 w 268941"/>
                <a:gd name="connsiteY0" fmla="*/ 123265 h 134492"/>
                <a:gd name="connsiteX1" fmla="*/ 78441 w 268941"/>
                <a:gd name="connsiteY1" fmla="*/ 11206 h 134492"/>
                <a:gd name="connsiteX2" fmla="*/ 156882 w 268941"/>
                <a:gd name="connsiteY2" fmla="*/ 134471 h 134492"/>
                <a:gd name="connsiteX3" fmla="*/ 268941 w 268941"/>
                <a:gd name="connsiteY3" fmla="*/ 0 h 134492"/>
              </a:gdLst>
              <a:ahLst/>
              <a:cxnLst>
                <a:cxn ang="0">
                  <a:pos x="connsiteX0" y="connsiteY0"/>
                </a:cxn>
                <a:cxn ang="0">
                  <a:pos x="connsiteX1" y="connsiteY1"/>
                </a:cxn>
                <a:cxn ang="0">
                  <a:pos x="connsiteX2" y="connsiteY2"/>
                </a:cxn>
                <a:cxn ang="0">
                  <a:pos x="connsiteX3" y="connsiteY3"/>
                </a:cxn>
              </a:cxnLst>
              <a:rect l="l" t="t" r="r" b="b"/>
              <a:pathLst>
                <a:path w="268941" h="134492">
                  <a:moveTo>
                    <a:pt x="0" y="123265"/>
                  </a:moveTo>
                  <a:cubicBezTo>
                    <a:pt x="26147" y="66301"/>
                    <a:pt x="52294" y="9338"/>
                    <a:pt x="78441" y="11206"/>
                  </a:cubicBezTo>
                  <a:cubicBezTo>
                    <a:pt x="104588" y="13074"/>
                    <a:pt x="125132" y="136339"/>
                    <a:pt x="156882" y="134471"/>
                  </a:cubicBezTo>
                  <a:cubicBezTo>
                    <a:pt x="188632" y="132603"/>
                    <a:pt x="228786" y="66301"/>
                    <a:pt x="268941" y="0"/>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2" name="フリーフォーム 146">
              <a:extLst>
                <a:ext uri="{FF2B5EF4-FFF2-40B4-BE49-F238E27FC236}">
                  <a16:creationId xmlns:a16="http://schemas.microsoft.com/office/drawing/2014/main" id="{00000000-0008-0000-1600-00003E000000}"/>
                </a:ext>
              </a:extLst>
            </xdr:cNvPr>
            <xdr:cNvSpPr/>
          </xdr:nvSpPr>
          <xdr:spPr bwMode="auto">
            <a:xfrm rot="16200000">
              <a:off x="5094324" y="3263879"/>
              <a:ext cx="218017" cy="126470"/>
            </a:xfrm>
            <a:custGeom>
              <a:avLst/>
              <a:gdLst>
                <a:gd name="connsiteX0" fmla="*/ 0 w 268941"/>
                <a:gd name="connsiteY0" fmla="*/ 123265 h 134492"/>
                <a:gd name="connsiteX1" fmla="*/ 78441 w 268941"/>
                <a:gd name="connsiteY1" fmla="*/ 11206 h 134492"/>
                <a:gd name="connsiteX2" fmla="*/ 156882 w 268941"/>
                <a:gd name="connsiteY2" fmla="*/ 134471 h 134492"/>
                <a:gd name="connsiteX3" fmla="*/ 268941 w 268941"/>
                <a:gd name="connsiteY3" fmla="*/ 0 h 134492"/>
              </a:gdLst>
              <a:ahLst/>
              <a:cxnLst>
                <a:cxn ang="0">
                  <a:pos x="connsiteX0" y="connsiteY0"/>
                </a:cxn>
                <a:cxn ang="0">
                  <a:pos x="connsiteX1" y="connsiteY1"/>
                </a:cxn>
                <a:cxn ang="0">
                  <a:pos x="connsiteX2" y="connsiteY2"/>
                </a:cxn>
                <a:cxn ang="0">
                  <a:pos x="connsiteX3" y="connsiteY3"/>
                </a:cxn>
              </a:cxnLst>
              <a:rect l="l" t="t" r="r" b="b"/>
              <a:pathLst>
                <a:path w="268941" h="134492">
                  <a:moveTo>
                    <a:pt x="0" y="123265"/>
                  </a:moveTo>
                  <a:cubicBezTo>
                    <a:pt x="26147" y="66301"/>
                    <a:pt x="52294" y="9338"/>
                    <a:pt x="78441" y="11206"/>
                  </a:cubicBezTo>
                  <a:cubicBezTo>
                    <a:pt x="104588" y="13074"/>
                    <a:pt x="125132" y="136339"/>
                    <a:pt x="156882" y="134471"/>
                  </a:cubicBezTo>
                  <a:cubicBezTo>
                    <a:pt x="188632" y="132603"/>
                    <a:pt x="228786" y="66301"/>
                    <a:pt x="268941" y="0"/>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sp macro="" textlink="">
        <xdr:nvSpPr>
          <xdr:cNvPr id="58" name="正方形/長方形 57">
            <a:extLst>
              <a:ext uri="{FF2B5EF4-FFF2-40B4-BE49-F238E27FC236}">
                <a16:creationId xmlns:a16="http://schemas.microsoft.com/office/drawing/2014/main" id="{00000000-0008-0000-1600-00003A000000}"/>
              </a:ext>
            </a:extLst>
          </xdr:cNvPr>
          <xdr:cNvSpPr/>
        </xdr:nvSpPr>
        <xdr:spPr>
          <a:xfrm>
            <a:off x="5948547" y="3459812"/>
            <a:ext cx="213923" cy="20977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000" b="1">
                <a:ln>
                  <a:noFill/>
                </a:ln>
                <a:solidFill>
                  <a:sysClr val="windowText" lastClr="000000"/>
                </a:solidFill>
                <a:latin typeface="ＭＳ Ｐ明朝" panose="02020600040205080304" pitchFamily="18" charset="-128"/>
                <a:ea typeface="ＭＳ Ｐ明朝" panose="02020600040205080304" pitchFamily="18" charset="-128"/>
              </a:rPr>
              <a:t>③</a:t>
            </a:r>
          </a:p>
        </xdr:txBody>
      </xdr:sp>
      <xdr:sp macro="" textlink="">
        <xdr:nvSpPr>
          <xdr:cNvPr id="59" name="正方形/長方形 58">
            <a:extLst>
              <a:ext uri="{FF2B5EF4-FFF2-40B4-BE49-F238E27FC236}">
                <a16:creationId xmlns:a16="http://schemas.microsoft.com/office/drawing/2014/main" id="{00000000-0008-0000-1600-00003B000000}"/>
              </a:ext>
            </a:extLst>
          </xdr:cNvPr>
          <xdr:cNvSpPr/>
        </xdr:nvSpPr>
        <xdr:spPr>
          <a:xfrm>
            <a:off x="5939022" y="3959035"/>
            <a:ext cx="213923" cy="209769"/>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000" b="1">
                <a:ln>
                  <a:noFill/>
                </a:ln>
                <a:solidFill>
                  <a:sysClr val="windowText" lastClr="000000"/>
                </a:solidFill>
                <a:latin typeface="ＭＳ Ｐ明朝" panose="02020600040205080304" pitchFamily="18" charset="-128"/>
                <a:ea typeface="ＭＳ Ｐ明朝" panose="02020600040205080304" pitchFamily="18" charset="-128"/>
              </a:rPr>
              <a:t>④</a:t>
            </a:r>
          </a:p>
        </xdr:txBody>
      </xdr:sp>
      <xdr:sp macro="" textlink="">
        <xdr:nvSpPr>
          <xdr:cNvPr id="60" name="テキスト ボックス 59">
            <a:extLst>
              <a:ext uri="{FF2B5EF4-FFF2-40B4-BE49-F238E27FC236}">
                <a16:creationId xmlns:a16="http://schemas.microsoft.com/office/drawing/2014/main" id="{00000000-0008-0000-1600-00003C000000}"/>
              </a:ext>
            </a:extLst>
          </xdr:cNvPr>
          <xdr:cNvSpPr txBox="1"/>
        </xdr:nvSpPr>
        <xdr:spPr>
          <a:xfrm>
            <a:off x="633853" y="1026939"/>
            <a:ext cx="2788405" cy="3348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HG丸ｺﾞｼｯｸM-PRO" panose="020F0600000000000000" pitchFamily="50" charset="-128"/>
                <a:ea typeface="HG丸ｺﾞｼｯｸM-PRO" panose="020F0600000000000000" pitchFamily="50" charset="-128"/>
              </a:rPr>
              <a:t>パターン１：</a:t>
            </a:r>
            <a:r>
              <a:rPr kumimoji="1" lang="en-US" altLang="ja-JP" sz="1000">
                <a:latin typeface="HG丸ｺﾞｼｯｸM-PRO" panose="020F0600000000000000" pitchFamily="50" charset="-128"/>
                <a:ea typeface="HG丸ｺﾞｼｯｸM-PRO" panose="020F0600000000000000" pitchFamily="50" charset="-128"/>
              </a:rPr>
              <a:t>VCT</a:t>
            </a:r>
            <a:r>
              <a:rPr kumimoji="1" lang="ja-JP" altLang="en-US" sz="1000">
                <a:latin typeface="HG丸ｺﾞｼｯｸM-PRO" panose="020F0600000000000000" pitchFamily="50" charset="-128"/>
                <a:ea typeface="HG丸ｺﾞｼｯｸM-PRO" panose="020F0600000000000000" pitchFamily="50" charset="-128"/>
              </a:rPr>
              <a:t>を受電柱に取付の場合</a:t>
            </a:r>
          </a:p>
        </xdr:txBody>
      </xdr:sp>
    </xdr:grpSp>
    <xdr:clientData/>
  </xdr:twoCellAnchor>
  <xdr:twoCellAnchor editAs="absolute">
    <xdr:from>
      <xdr:col>2</xdr:col>
      <xdr:colOff>19481</xdr:colOff>
      <xdr:row>28</xdr:row>
      <xdr:rowOff>77962</xdr:rowOff>
    </xdr:from>
    <xdr:to>
      <xdr:col>12</xdr:col>
      <xdr:colOff>87439</xdr:colOff>
      <xdr:row>28</xdr:row>
      <xdr:rowOff>77962</xdr:rowOff>
    </xdr:to>
    <xdr:cxnSp macro="">
      <xdr:nvCxnSpPr>
        <xdr:cNvPr id="63" name="直線コネクタ 62">
          <a:extLst>
            <a:ext uri="{FF2B5EF4-FFF2-40B4-BE49-F238E27FC236}">
              <a16:creationId xmlns:a16="http://schemas.microsoft.com/office/drawing/2014/main" id="{00000000-0008-0000-1600-00003F000000}"/>
            </a:ext>
          </a:extLst>
        </xdr:cNvPr>
        <xdr:cNvCxnSpPr/>
      </xdr:nvCxnSpPr>
      <xdr:spPr>
        <a:xfrm>
          <a:off x="533831" y="5145262"/>
          <a:ext cx="7932433" cy="0"/>
        </a:xfrm>
        <a:prstGeom prst="line">
          <a:avLst/>
        </a:prstGeom>
        <a:ln w="190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13607</xdr:colOff>
      <xdr:row>29</xdr:row>
      <xdr:rowOff>96851</xdr:rowOff>
    </xdr:from>
    <xdr:to>
      <xdr:col>10</xdr:col>
      <xdr:colOff>243468</xdr:colOff>
      <xdr:row>50</xdr:row>
      <xdr:rowOff>96049</xdr:rowOff>
    </xdr:to>
    <xdr:grpSp>
      <xdr:nvGrpSpPr>
        <xdr:cNvPr id="64" name="グループ化 63">
          <a:extLst>
            <a:ext uri="{FF2B5EF4-FFF2-40B4-BE49-F238E27FC236}">
              <a16:creationId xmlns:a16="http://schemas.microsoft.com/office/drawing/2014/main" id="{00000000-0008-0000-1600-000040000000}"/>
            </a:ext>
          </a:extLst>
        </xdr:cNvPr>
        <xdr:cNvGrpSpPr/>
      </xdr:nvGrpSpPr>
      <xdr:grpSpPr>
        <a:xfrm>
          <a:off x="527957" y="5291151"/>
          <a:ext cx="6770361" cy="4133048"/>
          <a:chOff x="529078" y="5318792"/>
          <a:chExt cx="6830125" cy="4178992"/>
        </a:xfrm>
      </xdr:grpSpPr>
      <xdr:sp macro="" textlink="">
        <xdr:nvSpPr>
          <xdr:cNvPr id="65" name="正方形/長方形 64">
            <a:extLst>
              <a:ext uri="{FF2B5EF4-FFF2-40B4-BE49-F238E27FC236}">
                <a16:creationId xmlns:a16="http://schemas.microsoft.com/office/drawing/2014/main" id="{00000000-0008-0000-1600-000041000000}"/>
              </a:ext>
            </a:extLst>
          </xdr:cNvPr>
          <xdr:cNvSpPr/>
        </xdr:nvSpPr>
        <xdr:spPr>
          <a:xfrm>
            <a:off x="4788852" y="7151460"/>
            <a:ext cx="2570351" cy="1786939"/>
          </a:xfrm>
          <a:prstGeom prst="rect">
            <a:avLst/>
          </a:prstGeom>
          <a:solidFill>
            <a:schemeClr val="bg1">
              <a:lumMod val="75000"/>
              <a:alpha val="50000"/>
            </a:schemeClr>
          </a:solid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sp macro="" textlink="">
        <xdr:nvSpPr>
          <xdr:cNvPr id="66" name="円柱 65">
            <a:extLst>
              <a:ext uri="{FF2B5EF4-FFF2-40B4-BE49-F238E27FC236}">
                <a16:creationId xmlns:a16="http://schemas.microsoft.com/office/drawing/2014/main" id="{00000000-0008-0000-1600-000042000000}"/>
              </a:ext>
            </a:extLst>
          </xdr:cNvPr>
          <xdr:cNvSpPr/>
        </xdr:nvSpPr>
        <xdr:spPr>
          <a:xfrm>
            <a:off x="1638286" y="5758729"/>
            <a:ext cx="107943" cy="3181220"/>
          </a:xfrm>
          <a:prstGeom prst="can">
            <a:avLst/>
          </a:prstGeom>
          <a:ln w="12700"/>
          <a:scene3d>
            <a:camera prst="orthographicFront">
              <a:rot lat="0"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7" name="正方形/長方形 66">
            <a:extLst>
              <a:ext uri="{FF2B5EF4-FFF2-40B4-BE49-F238E27FC236}">
                <a16:creationId xmlns:a16="http://schemas.microsoft.com/office/drawing/2014/main" id="{00000000-0008-0000-1600-000043000000}"/>
              </a:ext>
            </a:extLst>
          </xdr:cNvPr>
          <xdr:cNvSpPr/>
        </xdr:nvSpPr>
        <xdr:spPr>
          <a:xfrm>
            <a:off x="1759605" y="5940640"/>
            <a:ext cx="78287" cy="72119"/>
          </a:xfrm>
          <a:prstGeom prst="rect">
            <a:avLst/>
          </a:pr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8" name="フローチャート: 論理積ゲート 67">
            <a:extLst>
              <a:ext uri="{FF2B5EF4-FFF2-40B4-BE49-F238E27FC236}">
                <a16:creationId xmlns:a16="http://schemas.microsoft.com/office/drawing/2014/main" id="{00000000-0008-0000-1600-000044000000}"/>
              </a:ext>
            </a:extLst>
          </xdr:cNvPr>
          <xdr:cNvSpPr/>
        </xdr:nvSpPr>
        <xdr:spPr>
          <a:xfrm rot="16200000">
            <a:off x="1768184" y="5848312"/>
            <a:ext cx="61233" cy="66273"/>
          </a:xfrm>
          <a:prstGeom prst="flowChartDelay">
            <a:avLst/>
          </a:pr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9" name="直線コネクタ 68">
            <a:extLst>
              <a:ext uri="{FF2B5EF4-FFF2-40B4-BE49-F238E27FC236}">
                <a16:creationId xmlns:a16="http://schemas.microsoft.com/office/drawing/2014/main" id="{00000000-0008-0000-1600-000045000000}"/>
              </a:ext>
            </a:extLst>
          </xdr:cNvPr>
          <xdr:cNvCxnSpPr>
            <a:stCxn id="68" idx="1"/>
            <a:endCxn id="67" idx="0"/>
          </xdr:cNvCxnSpPr>
        </xdr:nvCxnSpPr>
        <xdr:spPr>
          <a:xfrm flipH="1">
            <a:off x="1795547" y="5912065"/>
            <a:ext cx="52" cy="28575"/>
          </a:xfrm>
          <a:prstGeom prst="line">
            <a:avLst/>
          </a:prstGeom>
          <a:ln w="25400"/>
        </xdr:spPr>
        <xdr:style>
          <a:lnRef idx="1">
            <a:schemeClr val="accent1"/>
          </a:lnRef>
          <a:fillRef idx="0">
            <a:schemeClr val="accent1"/>
          </a:fillRef>
          <a:effectRef idx="0">
            <a:schemeClr val="accent1"/>
          </a:effectRef>
          <a:fontRef idx="minor">
            <a:schemeClr val="tx1"/>
          </a:fontRef>
        </xdr:style>
      </xdr:cxnSp>
      <xdr:cxnSp macro="">
        <xdr:nvCxnSpPr>
          <xdr:cNvPr id="70" name="直線コネクタ 69">
            <a:extLst>
              <a:ext uri="{FF2B5EF4-FFF2-40B4-BE49-F238E27FC236}">
                <a16:creationId xmlns:a16="http://schemas.microsoft.com/office/drawing/2014/main" id="{00000000-0008-0000-1600-000046000000}"/>
              </a:ext>
            </a:extLst>
          </xdr:cNvPr>
          <xdr:cNvCxnSpPr/>
        </xdr:nvCxnSpPr>
        <xdr:spPr>
          <a:xfrm flipV="1">
            <a:off x="1005869" y="5841328"/>
            <a:ext cx="1504774" cy="8454"/>
          </a:xfrm>
          <a:prstGeom prst="line">
            <a:avLst/>
          </a:prstGeom>
          <a:ln w="12700"/>
        </xdr:spPr>
        <xdr:style>
          <a:lnRef idx="1">
            <a:schemeClr val="accent1"/>
          </a:lnRef>
          <a:fillRef idx="0">
            <a:schemeClr val="accent1"/>
          </a:fillRef>
          <a:effectRef idx="0">
            <a:schemeClr val="accent1"/>
          </a:effectRef>
          <a:fontRef idx="minor">
            <a:schemeClr val="tx1"/>
          </a:fontRef>
        </xdr:style>
      </xdr:cxnSp>
      <xdr:sp macro="" textlink="">
        <xdr:nvSpPr>
          <xdr:cNvPr id="71" name="正方形/長方形 70">
            <a:extLst>
              <a:ext uri="{FF2B5EF4-FFF2-40B4-BE49-F238E27FC236}">
                <a16:creationId xmlns:a16="http://schemas.microsoft.com/office/drawing/2014/main" id="{00000000-0008-0000-1600-000047000000}"/>
              </a:ext>
            </a:extLst>
          </xdr:cNvPr>
          <xdr:cNvSpPr/>
        </xdr:nvSpPr>
        <xdr:spPr>
          <a:xfrm>
            <a:off x="1551065" y="6324919"/>
            <a:ext cx="71884" cy="66317"/>
          </a:xfrm>
          <a:prstGeom prst="rect">
            <a:avLst/>
          </a:pr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2" name="フローチャート: 論理積ゲート 71">
            <a:extLst>
              <a:ext uri="{FF2B5EF4-FFF2-40B4-BE49-F238E27FC236}">
                <a16:creationId xmlns:a16="http://schemas.microsoft.com/office/drawing/2014/main" id="{00000000-0008-0000-1600-000048000000}"/>
              </a:ext>
            </a:extLst>
          </xdr:cNvPr>
          <xdr:cNvSpPr/>
        </xdr:nvSpPr>
        <xdr:spPr>
          <a:xfrm rot="11144410">
            <a:off x="1694521" y="6345800"/>
            <a:ext cx="72221" cy="62874"/>
          </a:xfrm>
          <a:prstGeom prst="flowChartDelay">
            <a:avLst/>
          </a:pr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コネクタ 72">
            <a:extLst>
              <a:ext uri="{FF2B5EF4-FFF2-40B4-BE49-F238E27FC236}">
                <a16:creationId xmlns:a16="http://schemas.microsoft.com/office/drawing/2014/main" id="{00000000-0008-0000-1600-000049000000}"/>
              </a:ext>
            </a:extLst>
          </xdr:cNvPr>
          <xdr:cNvCxnSpPr>
            <a:stCxn id="72" idx="3"/>
            <a:endCxn id="71" idx="0"/>
          </xdr:cNvCxnSpPr>
        </xdr:nvCxnSpPr>
        <xdr:spPr>
          <a:xfrm flipH="1" flipV="1">
            <a:off x="1587007" y="6324919"/>
            <a:ext cx="107668" cy="5148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74" name="直線コネクタ 73">
            <a:extLst>
              <a:ext uri="{FF2B5EF4-FFF2-40B4-BE49-F238E27FC236}">
                <a16:creationId xmlns:a16="http://schemas.microsoft.com/office/drawing/2014/main" id="{00000000-0008-0000-1600-00004A000000}"/>
              </a:ext>
            </a:extLst>
          </xdr:cNvPr>
          <xdr:cNvCxnSpPr>
            <a:stCxn id="72" idx="3"/>
            <a:endCxn id="71" idx="2"/>
          </xdr:cNvCxnSpPr>
        </xdr:nvCxnSpPr>
        <xdr:spPr>
          <a:xfrm flipH="1">
            <a:off x="1587007" y="6376399"/>
            <a:ext cx="107668" cy="14837"/>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75" name="直線コネクタ 74">
            <a:extLst>
              <a:ext uri="{FF2B5EF4-FFF2-40B4-BE49-F238E27FC236}">
                <a16:creationId xmlns:a16="http://schemas.microsoft.com/office/drawing/2014/main" id="{00000000-0008-0000-1600-00004B000000}"/>
              </a:ext>
            </a:extLst>
          </xdr:cNvPr>
          <xdr:cNvCxnSpPr>
            <a:stCxn id="72" idx="1"/>
            <a:endCxn id="80" idx="1"/>
          </xdr:cNvCxnSpPr>
        </xdr:nvCxnSpPr>
        <xdr:spPr>
          <a:xfrm>
            <a:off x="1766592" y="6382466"/>
            <a:ext cx="1842314" cy="179630"/>
          </a:xfrm>
          <a:prstGeom prst="line">
            <a:avLst/>
          </a:prstGeom>
          <a:ln w="12700"/>
        </xdr:spPr>
        <xdr:style>
          <a:lnRef idx="1">
            <a:schemeClr val="accent1"/>
          </a:lnRef>
          <a:fillRef idx="0">
            <a:schemeClr val="accent1"/>
          </a:fillRef>
          <a:effectRef idx="0">
            <a:schemeClr val="accent1"/>
          </a:effectRef>
          <a:fontRef idx="minor">
            <a:schemeClr val="tx1"/>
          </a:fontRef>
        </xdr:style>
      </xdr:cxnSp>
      <xdr:sp macro="" textlink="">
        <xdr:nvSpPr>
          <xdr:cNvPr id="76" name="フリーフォーム: 図形 75">
            <a:extLst>
              <a:ext uri="{FF2B5EF4-FFF2-40B4-BE49-F238E27FC236}">
                <a16:creationId xmlns:a16="http://schemas.microsoft.com/office/drawing/2014/main" id="{00000000-0008-0000-1600-00004C000000}"/>
              </a:ext>
            </a:extLst>
          </xdr:cNvPr>
          <xdr:cNvSpPr>
            <a:spLocks noChangeAspect="1"/>
          </xdr:cNvSpPr>
        </xdr:nvSpPr>
        <xdr:spPr>
          <a:xfrm rot="621026">
            <a:off x="1790664" y="6301860"/>
            <a:ext cx="198194" cy="121163"/>
          </a:xfrm>
          <a:custGeom>
            <a:avLst/>
            <a:gdLst>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1143000 w 1553765"/>
              <a:gd name="connsiteY7" fmla="*/ 375045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1101328 w 1553765"/>
              <a:gd name="connsiteY11" fmla="*/ 809625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1143000 w 1553765"/>
              <a:gd name="connsiteY7" fmla="*/ 375045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1101328 w 1553765"/>
              <a:gd name="connsiteY11" fmla="*/ 827485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1101328 w 1553765"/>
              <a:gd name="connsiteY11" fmla="*/ 827485 h 833438"/>
              <a:gd name="connsiteX12" fmla="*/ 0 w 1553765"/>
              <a:gd name="connsiteY12" fmla="*/ 833438 h 833438"/>
              <a:gd name="connsiteX0" fmla="*/ 0 w 1553765"/>
              <a:gd name="connsiteY0" fmla="*/ 833438 h 845345"/>
              <a:gd name="connsiteX1" fmla="*/ 0 w 1553765"/>
              <a:gd name="connsiteY1" fmla="*/ 476250 h 845345"/>
              <a:gd name="connsiteX2" fmla="*/ 315515 w 1553765"/>
              <a:gd name="connsiteY2" fmla="*/ 476250 h 845345"/>
              <a:gd name="connsiteX3" fmla="*/ 381000 w 1553765"/>
              <a:gd name="connsiteY3" fmla="*/ 410765 h 845345"/>
              <a:gd name="connsiteX4" fmla="*/ 136923 w 1553765"/>
              <a:gd name="connsiteY4" fmla="*/ 166688 h 845345"/>
              <a:gd name="connsiteX5" fmla="*/ 303611 w 1553765"/>
              <a:gd name="connsiteY5" fmla="*/ 0 h 845345"/>
              <a:gd name="connsiteX6" fmla="*/ 678656 w 1553765"/>
              <a:gd name="connsiteY6" fmla="*/ 375045 h 845345"/>
              <a:gd name="connsiteX7" fmla="*/ 934640 w 1553765"/>
              <a:gd name="connsiteY7" fmla="*/ 380998 h 845345"/>
              <a:gd name="connsiteX8" fmla="*/ 1553765 w 1553765"/>
              <a:gd name="connsiteY8" fmla="*/ 529828 h 845345"/>
              <a:gd name="connsiteX9" fmla="*/ 1553765 w 1553765"/>
              <a:gd name="connsiteY9" fmla="*/ 619125 h 845345"/>
              <a:gd name="connsiteX10" fmla="*/ 1166812 w 1553765"/>
              <a:gd name="connsiteY10" fmla="*/ 744141 h 845345"/>
              <a:gd name="connsiteX11" fmla="*/ 940594 w 1553765"/>
              <a:gd name="connsiteY11" fmla="*/ 845345 h 845345"/>
              <a:gd name="connsiteX12" fmla="*/ 0 w 1553765"/>
              <a:gd name="connsiteY12" fmla="*/ 833438 h 845345"/>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940594 w 1553765"/>
              <a:gd name="connsiteY11" fmla="*/ 821533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553765 w 1553765"/>
              <a:gd name="connsiteY9" fmla="*/ 619125 h 833438"/>
              <a:gd name="connsiteX10" fmla="*/ 1053703 w 1553765"/>
              <a:gd name="connsiteY10" fmla="*/ 720328 h 833438"/>
              <a:gd name="connsiteX11" fmla="*/ 940594 w 1553765"/>
              <a:gd name="connsiteY11" fmla="*/ 821533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369218 w 1553765"/>
              <a:gd name="connsiteY9" fmla="*/ 613172 h 833438"/>
              <a:gd name="connsiteX10" fmla="*/ 1053703 w 1553765"/>
              <a:gd name="connsiteY10" fmla="*/ 720328 h 833438"/>
              <a:gd name="connsiteX11" fmla="*/ 940594 w 1553765"/>
              <a:gd name="connsiteY11" fmla="*/ 821533 h 833438"/>
              <a:gd name="connsiteX12" fmla="*/ 0 w 1553765"/>
              <a:gd name="connsiteY12" fmla="*/ 833438 h 833438"/>
              <a:gd name="connsiteX0" fmla="*/ 0 w 1375171"/>
              <a:gd name="connsiteY0" fmla="*/ 833438 h 833438"/>
              <a:gd name="connsiteX1" fmla="*/ 0 w 1375171"/>
              <a:gd name="connsiteY1" fmla="*/ 476250 h 833438"/>
              <a:gd name="connsiteX2" fmla="*/ 315515 w 1375171"/>
              <a:gd name="connsiteY2" fmla="*/ 476250 h 833438"/>
              <a:gd name="connsiteX3" fmla="*/ 381000 w 1375171"/>
              <a:gd name="connsiteY3" fmla="*/ 410765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476250 h 833438"/>
              <a:gd name="connsiteX3" fmla="*/ 381000 w 1375171"/>
              <a:gd name="connsiteY3" fmla="*/ 410765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559594 h 833438"/>
              <a:gd name="connsiteX3" fmla="*/ 381000 w 1375171"/>
              <a:gd name="connsiteY3" fmla="*/ 410765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559594 h 833438"/>
              <a:gd name="connsiteX3" fmla="*/ 375047 w 1375171"/>
              <a:gd name="connsiteY3" fmla="*/ 494109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559594 h 833438"/>
              <a:gd name="connsiteX3" fmla="*/ 375047 w 1375171"/>
              <a:gd name="connsiteY3" fmla="*/ 494109 h 833438"/>
              <a:gd name="connsiteX4" fmla="*/ 89298 w 1375171"/>
              <a:gd name="connsiteY4" fmla="*/ 226219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732235 h 732235"/>
              <a:gd name="connsiteX1" fmla="*/ 5953 w 1375171"/>
              <a:gd name="connsiteY1" fmla="*/ 458391 h 732235"/>
              <a:gd name="connsiteX2" fmla="*/ 315515 w 1375171"/>
              <a:gd name="connsiteY2" fmla="*/ 458391 h 732235"/>
              <a:gd name="connsiteX3" fmla="*/ 375047 w 1375171"/>
              <a:gd name="connsiteY3" fmla="*/ 392906 h 732235"/>
              <a:gd name="connsiteX4" fmla="*/ 89298 w 1375171"/>
              <a:gd name="connsiteY4" fmla="*/ 125016 h 732235"/>
              <a:gd name="connsiteX5" fmla="*/ 289135 w 1375171"/>
              <a:gd name="connsiteY5" fmla="*/ 0 h 732235"/>
              <a:gd name="connsiteX6" fmla="*/ 678656 w 1375171"/>
              <a:gd name="connsiteY6" fmla="*/ 273842 h 732235"/>
              <a:gd name="connsiteX7" fmla="*/ 934640 w 1375171"/>
              <a:gd name="connsiteY7" fmla="*/ 279795 h 732235"/>
              <a:gd name="connsiteX8" fmla="*/ 1375171 w 1375171"/>
              <a:gd name="connsiteY8" fmla="*/ 440531 h 732235"/>
              <a:gd name="connsiteX9" fmla="*/ 1369218 w 1375171"/>
              <a:gd name="connsiteY9" fmla="*/ 511969 h 732235"/>
              <a:gd name="connsiteX10" fmla="*/ 1053703 w 1375171"/>
              <a:gd name="connsiteY10" fmla="*/ 619125 h 732235"/>
              <a:gd name="connsiteX11" fmla="*/ 940594 w 1375171"/>
              <a:gd name="connsiteY11" fmla="*/ 720330 h 732235"/>
              <a:gd name="connsiteX12" fmla="*/ 0 w 1375171"/>
              <a:gd name="connsiteY12" fmla="*/ 732235 h 732235"/>
              <a:gd name="connsiteX0" fmla="*/ 0 w 1375171"/>
              <a:gd name="connsiteY0" fmla="*/ 732235 h 732235"/>
              <a:gd name="connsiteX1" fmla="*/ 5953 w 1375171"/>
              <a:gd name="connsiteY1" fmla="*/ 458391 h 732235"/>
              <a:gd name="connsiteX2" fmla="*/ 315515 w 1375171"/>
              <a:gd name="connsiteY2" fmla="*/ 458391 h 732235"/>
              <a:gd name="connsiteX3" fmla="*/ 375047 w 1375171"/>
              <a:gd name="connsiteY3" fmla="*/ 392906 h 732235"/>
              <a:gd name="connsiteX4" fmla="*/ 89299 w 1375171"/>
              <a:gd name="connsiteY4" fmla="*/ 220266 h 732235"/>
              <a:gd name="connsiteX5" fmla="*/ 289135 w 1375171"/>
              <a:gd name="connsiteY5" fmla="*/ 0 h 732235"/>
              <a:gd name="connsiteX6" fmla="*/ 678656 w 1375171"/>
              <a:gd name="connsiteY6" fmla="*/ 273842 h 732235"/>
              <a:gd name="connsiteX7" fmla="*/ 934640 w 1375171"/>
              <a:gd name="connsiteY7" fmla="*/ 279795 h 732235"/>
              <a:gd name="connsiteX8" fmla="*/ 1375171 w 1375171"/>
              <a:gd name="connsiteY8" fmla="*/ 440531 h 732235"/>
              <a:gd name="connsiteX9" fmla="*/ 1369218 w 1375171"/>
              <a:gd name="connsiteY9" fmla="*/ 511969 h 732235"/>
              <a:gd name="connsiteX10" fmla="*/ 1053703 w 1375171"/>
              <a:gd name="connsiteY10" fmla="*/ 619125 h 732235"/>
              <a:gd name="connsiteX11" fmla="*/ 940594 w 1375171"/>
              <a:gd name="connsiteY11" fmla="*/ 720330 h 732235"/>
              <a:gd name="connsiteX12" fmla="*/ 0 w 1375171"/>
              <a:gd name="connsiteY12" fmla="*/ 732235 h 732235"/>
              <a:gd name="connsiteX0" fmla="*/ 0 w 1375171"/>
              <a:gd name="connsiteY0" fmla="*/ 702469 h 702469"/>
              <a:gd name="connsiteX1" fmla="*/ 5953 w 1375171"/>
              <a:gd name="connsiteY1" fmla="*/ 428625 h 702469"/>
              <a:gd name="connsiteX2" fmla="*/ 315515 w 1375171"/>
              <a:gd name="connsiteY2" fmla="*/ 428625 h 702469"/>
              <a:gd name="connsiteX3" fmla="*/ 375047 w 1375171"/>
              <a:gd name="connsiteY3" fmla="*/ 363140 h 702469"/>
              <a:gd name="connsiteX4" fmla="*/ 89299 w 1375171"/>
              <a:gd name="connsiteY4" fmla="*/ 190500 h 702469"/>
              <a:gd name="connsiteX5" fmla="*/ 267423 w 1375171"/>
              <a:gd name="connsiteY5" fmla="*/ 0 h 702469"/>
              <a:gd name="connsiteX6" fmla="*/ 678656 w 1375171"/>
              <a:gd name="connsiteY6" fmla="*/ 244076 h 702469"/>
              <a:gd name="connsiteX7" fmla="*/ 934640 w 1375171"/>
              <a:gd name="connsiteY7" fmla="*/ 250029 h 702469"/>
              <a:gd name="connsiteX8" fmla="*/ 1375171 w 1375171"/>
              <a:gd name="connsiteY8" fmla="*/ 410765 h 702469"/>
              <a:gd name="connsiteX9" fmla="*/ 1369218 w 1375171"/>
              <a:gd name="connsiteY9" fmla="*/ 482203 h 702469"/>
              <a:gd name="connsiteX10" fmla="*/ 1053703 w 1375171"/>
              <a:gd name="connsiteY10" fmla="*/ 589359 h 702469"/>
              <a:gd name="connsiteX11" fmla="*/ 940594 w 1375171"/>
              <a:gd name="connsiteY11" fmla="*/ 690564 h 702469"/>
              <a:gd name="connsiteX12" fmla="*/ 0 w 1375171"/>
              <a:gd name="connsiteY12" fmla="*/ 702469 h 7024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1375171" h="702469">
                <a:moveTo>
                  <a:pt x="0" y="702469"/>
                </a:moveTo>
                <a:lnTo>
                  <a:pt x="5953" y="428625"/>
                </a:lnTo>
                <a:lnTo>
                  <a:pt x="315515" y="428625"/>
                </a:lnTo>
                <a:lnTo>
                  <a:pt x="375047" y="363140"/>
                </a:lnTo>
                <a:lnTo>
                  <a:pt x="89299" y="190500"/>
                </a:lnTo>
                <a:lnTo>
                  <a:pt x="267423" y="0"/>
                </a:lnTo>
                <a:lnTo>
                  <a:pt x="678656" y="244076"/>
                </a:lnTo>
                <a:lnTo>
                  <a:pt x="934640" y="250029"/>
                </a:lnTo>
                <a:lnTo>
                  <a:pt x="1375171" y="410765"/>
                </a:lnTo>
                <a:lnTo>
                  <a:pt x="1369218" y="482203"/>
                </a:lnTo>
                <a:lnTo>
                  <a:pt x="1053703" y="589359"/>
                </a:lnTo>
                <a:lnTo>
                  <a:pt x="940594" y="690564"/>
                </a:lnTo>
                <a:lnTo>
                  <a:pt x="0" y="702469"/>
                </a:lnTo>
                <a:close/>
              </a:path>
            </a:pathLst>
          </a:cu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7" name="フリーフォーム: 図形 76">
            <a:extLst>
              <a:ext uri="{FF2B5EF4-FFF2-40B4-BE49-F238E27FC236}">
                <a16:creationId xmlns:a16="http://schemas.microsoft.com/office/drawing/2014/main" id="{00000000-0008-0000-1600-00004D000000}"/>
              </a:ext>
            </a:extLst>
          </xdr:cNvPr>
          <xdr:cNvSpPr/>
        </xdr:nvSpPr>
        <xdr:spPr>
          <a:xfrm>
            <a:off x="1238445" y="5857976"/>
            <a:ext cx="593830" cy="443883"/>
          </a:xfrm>
          <a:custGeom>
            <a:avLst/>
            <a:gdLst>
              <a:gd name="connsiteX0" fmla="*/ 559594 w 559594"/>
              <a:gd name="connsiteY0" fmla="*/ 434578 h 434578"/>
              <a:gd name="connsiteX1" fmla="*/ 464344 w 559594"/>
              <a:gd name="connsiteY1" fmla="*/ 357187 h 434578"/>
              <a:gd name="connsiteX2" fmla="*/ 333375 w 559594"/>
              <a:gd name="connsiteY2" fmla="*/ 321468 h 434578"/>
              <a:gd name="connsiteX3" fmla="*/ 214312 w 559594"/>
              <a:gd name="connsiteY3" fmla="*/ 196453 h 434578"/>
              <a:gd name="connsiteX4" fmla="*/ 172640 w 559594"/>
              <a:gd name="connsiteY4" fmla="*/ 95250 h 434578"/>
              <a:gd name="connsiteX5" fmla="*/ 113109 w 559594"/>
              <a:gd name="connsiteY5" fmla="*/ 23812 h 434578"/>
              <a:gd name="connsiteX6" fmla="*/ 0 w 559594"/>
              <a:gd name="connsiteY6" fmla="*/ 0 h 434578"/>
              <a:gd name="connsiteX0" fmla="*/ 559594 w 559594"/>
              <a:gd name="connsiteY0" fmla="*/ 434578 h 434578"/>
              <a:gd name="connsiteX1" fmla="*/ 464344 w 559594"/>
              <a:gd name="connsiteY1" fmla="*/ 357187 h 434578"/>
              <a:gd name="connsiteX2" fmla="*/ 333375 w 559594"/>
              <a:gd name="connsiteY2" fmla="*/ 321468 h 434578"/>
              <a:gd name="connsiteX3" fmla="*/ 226218 w 559594"/>
              <a:gd name="connsiteY3" fmla="*/ 244078 h 434578"/>
              <a:gd name="connsiteX4" fmla="*/ 172640 w 559594"/>
              <a:gd name="connsiteY4" fmla="*/ 95250 h 434578"/>
              <a:gd name="connsiteX5" fmla="*/ 113109 w 559594"/>
              <a:gd name="connsiteY5" fmla="*/ 23812 h 434578"/>
              <a:gd name="connsiteX6" fmla="*/ 0 w 559594"/>
              <a:gd name="connsiteY6" fmla="*/ 0 h 43457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559594" h="434578">
                <a:moveTo>
                  <a:pt x="559594" y="434578"/>
                </a:moveTo>
                <a:cubicBezTo>
                  <a:pt x="530820" y="405308"/>
                  <a:pt x="502047" y="376039"/>
                  <a:pt x="464344" y="357187"/>
                </a:cubicBezTo>
                <a:cubicBezTo>
                  <a:pt x="426641" y="338335"/>
                  <a:pt x="373063" y="340319"/>
                  <a:pt x="333375" y="321468"/>
                </a:cubicBezTo>
                <a:cubicBezTo>
                  <a:pt x="293687" y="302617"/>
                  <a:pt x="253007" y="281781"/>
                  <a:pt x="226218" y="244078"/>
                </a:cubicBezTo>
                <a:cubicBezTo>
                  <a:pt x="199429" y="206375"/>
                  <a:pt x="191491" y="131961"/>
                  <a:pt x="172640" y="95250"/>
                </a:cubicBezTo>
                <a:cubicBezTo>
                  <a:pt x="153789" y="58539"/>
                  <a:pt x="141882" y="39687"/>
                  <a:pt x="113109" y="23812"/>
                </a:cubicBezTo>
                <a:cubicBezTo>
                  <a:pt x="84336" y="7937"/>
                  <a:pt x="42168" y="3968"/>
                  <a:pt x="0" y="0"/>
                </a:cubicBezTo>
              </a:path>
            </a:pathLst>
          </a:cu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8" name="円柱 77">
            <a:extLst>
              <a:ext uri="{FF2B5EF4-FFF2-40B4-BE49-F238E27FC236}">
                <a16:creationId xmlns:a16="http://schemas.microsoft.com/office/drawing/2014/main" id="{00000000-0008-0000-1600-00004E000000}"/>
              </a:ext>
            </a:extLst>
          </xdr:cNvPr>
          <xdr:cNvSpPr/>
        </xdr:nvSpPr>
        <xdr:spPr>
          <a:xfrm>
            <a:off x="3650210" y="6387304"/>
            <a:ext cx="102060" cy="2550018"/>
          </a:xfrm>
          <a:prstGeom prst="can">
            <a:avLst/>
          </a:prstGeom>
          <a:solidFill>
            <a:schemeClr val="bg1">
              <a:lumMod val="75000"/>
            </a:schemeClr>
          </a:solidFill>
          <a:ln w="12700">
            <a:prstDash val="sysDot"/>
          </a:ln>
          <a:scene3d>
            <a:camera prst="orthographicFront">
              <a:rot lat="0"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9" name="正方形/長方形 78">
            <a:extLst>
              <a:ext uri="{FF2B5EF4-FFF2-40B4-BE49-F238E27FC236}">
                <a16:creationId xmlns:a16="http://schemas.microsoft.com/office/drawing/2014/main" id="{00000000-0008-0000-1600-00004F000000}"/>
              </a:ext>
            </a:extLst>
          </xdr:cNvPr>
          <xdr:cNvSpPr/>
        </xdr:nvSpPr>
        <xdr:spPr>
          <a:xfrm>
            <a:off x="3758657" y="6529426"/>
            <a:ext cx="71884" cy="69039"/>
          </a:xfrm>
          <a:prstGeom prst="rect">
            <a:avLst/>
          </a:prstGeom>
          <a:solidFill>
            <a:schemeClr val="bg1">
              <a:lumMod val="75000"/>
            </a:schemeClr>
          </a:solid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0" name="フローチャート: 論理積ゲート 79">
            <a:extLst>
              <a:ext uri="{FF2B5EF4-FFF2-40B4-BE49-F238E27FC236}">
                <a16:creationId xmlns:a16="http://schemas.microsoft.com/office/drawing/2014/main" id="{00000000-0008-0000-1600-000050000000}"/>
              </a:ext>
            </a:extLst>
          </xdr:cNvPr>
          <xdr:cNvSpPr/>
        </xdr:nvSpPr>
        <xdr:spPr>
          <a:xfrm rot="314902">
            <a:off x="3608770" y="6536081"/>
            <a:ext cx="77560" cy="56010"/>
          </a:xfrm>
          <a:prstGeom prst="flowChartDelay">
            <a:avLst/>
          </a:pr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81" name="直線コネクタ 80">
            <a:extLst>
              <a:ext uri="{FF2B5EF4-FFF2-40B4-BE49-F238E27FC236}">
                <a16:creationId xmlns:a16="http://schemas.microsoft.com/office/drawing/2014/main" id="{00000000-0008-0000-1600-000051000000}"/>
              </a:ext>
            </a:extLst>
          </xdr:cNvPr>
          <xdr:cNvCxnSpPr>
            <a:stCxn id="80" idx="3"/>
            <a:endCxn id="79" idx="0"/>
          </xdr:cNvCxnSpPr>
        </xdr:nvCxnSpPr>
        <xdr:spPr>
          <a:xfrm flipV="1">
            <a:off x="3686194" y="6529426"/>
            <a:ext cx="108405" cy="38827"/>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82" name="直線コネクタ 81">
            <a:extLst>
              <a:ext uri="{FF2B5EF4-FFF2-40B4-BE49-F238E27FC236}">
                <a16:creationId xmlns:a16="http://schemas.microsoft.com/office/drawing/2014/main" id="{00000000-0008-0000-1600-000052000000}"/>
              </a:ext>
            </a:extLst>
          </xdr:cNvPr>
          <xdr:cNvCxnSpPr>
            <a:stCxn id="80" idx="3"/>
            <a:endCxn id="79" idx="2"/>
          </xdr:cNvCxnSpPr>
        </xdr:nvCxnSpPr>
        <xdr:spPr>
          <a:xfrm>
            <a:off x="3686194" y="6568253"/>
            <a:ext cx="108405" cy="30212"/>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83" name="フリーフォーム: 図形 82">
            <a:extLst>
              <a:ext uri="{FF2B5EF4-FFF2-40B4-BE49-F238E27FC236}">
                <a16:creationId xmlns:a16="http://schemas.microsoft.com/office/drawing/2014/main" id="{00000000-0008-0000-1600-000053000000}"/>
              </a:ext>
            </a:extLst>
          </xdr:cNvPr>
          <xdr:cNvSpPr>
            <a:spLocks noChangeAspect="1"/>
          </xdr:cNvSpPr>
        </xdr:nvSpPr>
        <xdr:spPr>
          <a:xfrm rot="239067" flipH="1">
            <a:off x="3395085" y="6456164"/>
            <a:ext cx="197787" cy="126004"/>
          </a:xfrm>
          <a:custGeom>
            <a:avLst/>
            <a:gdLst>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1143000 w 1553765"/>
              <a:gd name="connsiteY7" fmla="*/ 375045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1101328 w 1553765"/>
              <a:gd name="connsiteY11" fmla="*/ 809625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1143000 w 1553765"/>
              <a:gd name="connsiteY7" fmla="*/ 375045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1101328 w 1553765"/>
              <a:gd name="connsiteY11" fmla="*/ 827485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1101328 w 1553765"/>
              <a:gd name="connsiteY11" fmla="*/ 827485 h 833438"/>
              <a:gd name="connsiteX12" fmla="*/ 0 w 1553765"/>
              <a:gd name="connsiteY12" fmla="*/ 833438 h 833438"/>
              <a:gd name="connsiteX0" fmla="*/ 0 w 1553765"/>
              <a:gd name="connsiteY0" fmla="*/ 833438 h 845345"/>
              <a:gd name="connsiteX1" fmla="*/ 0 w 1553765"/>
              <a:gd name="connsiteY1" fmla="*/ 476250 h 845345"/>
              <a:gd name="connsiteX2" fmla="*/ 315515 w 1553765"/>
              <a:gd name="connsiteY2" fmla="*/ 476250 h 845345"/>
              <a:gd name="connsiteX3" fmla="*/ 381000 w 1553765"/>
              <a:gd name="connsiteY3" fmla="*/ 410765 h 845345"/>
              <a:gd name="connsiteX4" fmla="*/ 136923 w 1553765"/>
              <a:gd name="connsiteY4" fmla="*/ 166688 h 845345"/>
              <a:gd name="connsiteX5" fmla="*/ 303611 w 1553765"/>
              <a:gd name="connsiteY5" fmla="*/ 0 h 845345"/>
              <a:gd name="connsiteX6" fmla="*/ 678656 w 1553765"/>
              <a:gd name="connsiteY6" fmla="*/ 375045 h 845345"/>
              <a:gd name="connsiteX7" fmla="*/ 934640 w 1553765"/>
              <a:gd name="connsiteY7" fmla="*/ 380998 h 845345"/>
              <a:gd name="connsiteX8" fmla="*/ 1553765 w 1553765"/>
              <a:gd name="connsiteY8" fmla="*/ 529828 h 845345"/>
              <a:gd name="connsiteX9" fmla="*/ 1553765 w 1553765"/>
              <a:gd name="connsiteY9" fmla="*/ 619125 h 845345"/>
              <a:gd name="connsiteX10" fmla="*/ 1166812 w 1553765"/>
              <a:gd name="connsiteY10" fmla="*/ 744141 h 845345"/>
              <a:gd name="connsiteX11" fmla="*/ 940594 w 1553765"/>
              <a:gd name="connsiteY11" fmla="*/ 845345 h 845345"/>
              <a:gd name="connsiteX12" fmla="*/ 0 w 1553765"/>
              <a:gd name="connsiteY12" fmla="*/ 833438 h 845345"/>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553765 w 1553765"/>
              <a:gd name="connsiteY9" fmla="*/ 619125 h 833438"/>
              <a:gd name="connsiteX10" fmla="*/ 1166812 w 1553765"/>
              <a:gd name="connsiteY10" fmla="*/ 744141 h 833438"/>
              <a:gd name="connsiteX11" fmla="*/ 940594 w 1553765"/>
              <a:gd name="connsiteY11" fmla="*/ 821533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553765 w 1553765"/>
              <a:gd name="connsiteY9" fmla="*/ 619125 h 833438"/>
              <a:gd name="connsiteX10" fmla="*/ 1053703 w 1553765"/>
              <a:gd name="connsiteY10" fmla="*/ 720328 h 833438"/>
              <a:gd name="connsiteX11" fmla="*/ 940594 w 1553765"/>
              <a:gd name="connsiteY11" fmla="*/ 821533 h 833438"/>
              <a:gd name="connsiteX12" fmla="*/ 0 w 1553765"/>
              <a:gd name="connsiteY12" fmla="*/ 833438 h 833438"/>
              <a:gd name="connsiteX0" fmla="*/ 0 w 1553765"/>
              <a:gd name="connsiteY0" fmla="*/ 833438 h 833438"/>
              <a:gd name="connsiteX1" fmla="*/ 0 w 1553765"/>
              <a:gd name="connsiteY1" fmla="*/ 476250 h 833438"/>
              <a:gd name="connsiteX2" fmla="*/ 315515 w 1553765"/>
              <a:gd name="connsiteY2" fmla="*/ 476250 h 833438"/>
              <a:gd name="connsiteX3" fmla="*/ 381000 w 1553765"/>
              <a:gd name="connsiteY3" fmla="*/ 410765 h 833438"/>
              <a:gd name="connsiteX4" fmla="*/ 136923 w 1553765"/>
              <a:gd name="connsiteY4" fmla="*/ 166688 h 833438"/>
              <a:gd name="connsiteX5" fmla="*/ 303611 w 1553765"/>
              <a:gd name="connsiteY5" fmla="*/ 0 h 833438"/>
              <a:gd name="connsiteX6" fmla="*/ 678656 w 1553765"/>
              <a:gd name="connsiteY6" fmla="*/ 375045 h 833438"/>
              <a:gd name="connsiteX7" fmla="*/ 934640 w 1553765"/>
              <a:gd name="connsiteY7" fmla="*/ 380998 h 833438"/>
              <a:gd name="connsiteX8" fmla="*/ 1553765 w 1553765"/>
              <a:gd name="connsiteY8" fmla="*/ 529828 h 833438"/>
              <a:gd name="connsiteX9" fmla="*/ 1369218 w 1553765"/>
              <a:gd name="connsiteY9" fmla="*/ 613172 h 833438"/>
              <a:gd name="connsiteX10" fmla="*/ 1053703 w 1553765"/>
              <a:gd name="connsiteY10" fmla="*/ 720328 h 833438"/>
              <a:gd name="connsiteX11" fmla="*/ 940594 w 1553765"/>
              <a:gd name="connsiteY11" fmla="*/ 821533 h 833438"/>
              <a:gd name="connsiteX12" fmla="*/ 0 w 1553765"/>
              <a:gd name="connsiteY12" fmla="*/ 833438 h 833438"/>
              <a:gd name="connsiteX0" fmla="*/ 0 w 1375171"/>
              <a:gd name="connsiteY0" fmla="*/ 833438 h 833438"/>
              <a:gd name="connsiteX1" fmla="*/ 0 w 1375171"/>
              <a:gd name="connsiteY1" fmla="*/ 476250 h 833438"/>
              <a:gd name="connsiteX2" fmla="*/ 315515 w 1375171"/>
              <a:gd name="connsiteY2" fmla="*/ 476250 h 833438"/>
              <a:gd name="connsiteX3" fmla="*/ 381000 w 1375171"/>
              <a:gd name="connsiteY3" fmla="*/ 410765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476250 h 833438"/>
              <a:gd name="connsiteX3" fmla="*/ 381000 w 1375171"/>
              <a:gd name="connsiteY3" fmla="*/ 410765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559594 h 833438"/>
              <a:gd name="connsiteX3" fmla="*/ 381000 w 1375171"/>
              <a:gd name="connsiteY3" fmla="*/ 410765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559594 h 833438"/>
              <a:gd name="connsiteX3" fmla="*/ 375047 w 1375171"/>
              <a:gd name="connsiteY3" fmla="*/ 494109 h 833438"/>
              <a:gd name="connsiteX4" fmla="*/ 136923 w 1375171"/>
              <a:gd name="connsiteY4" fmla="*/ 166688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833438 h 833438"/>
              <a:gd name="connsiteX1" fmla="*/ 5953 w 1375171"/>
              <a:gd name="connsiteY1" fmla="*/ 559594 h 833438"/>
              <a:gd name="connsiteX2" fmla="*/ 315515 w 1375171"/>
              <a:gd name="connsiteY2" fmla="*/ 559594 h 833438"/>
              <a:gd name="connsiteX3" fmla="*/ 375047 w 1375171"/>
              <a:gd name="connsiteY3" fmla="*/ 494109 h 833438"/>
              <a:gd name="connsiteX4" fmla="*/ 89298 w 1375171"/>
              <a:gd name="connsiteY4" fmla="*/ 226219 h 833438"/>
              <a:gd name="connsiteX5" fmla="*/ 303611 w 1375171"/>
              <a:gd name="connsiteY5" fmla="*/ 0 h 833438"/>
              <a:gd name="connsiteX6" fmla="*/ 678656 w 1375171"/>
              <a:gd name="connsiteY6" fmla="*/ 375045 h 833438"/>
              <a:gd name="connsiteX7" fmla="*/ 934640 w 1375171"/>
              <a:gd name="connsiteY7" fmla="*/ 380998 h 833438"/>
              <a:gd name="connsiteX8" fmla="*/ 1375171 w 1375171"/>
              <a:gd name="connsiteY8" fmla="*/ 541734 h 833438"/>
              <a:gd name="connsiteX9" fmla="*/ 1369218 w 1375171"/>
              <a:gd name="connsiteY9" fmla="*/ 613172 h 833438"/>
              <a:gd name="connsiteX10" fmla="*/ 1053703 w 1375171"/>
              <a:gd name="connsiteY10" fmla="*/ 720328 h 833438"/>
              <a:gd name="connsiteX11" fmla="*/ 940594 w 1375171"/>
              <a:gd name="connsiteY11" fmla="*/ 821533 h 833438"/>
              <a:gd name="connsiteX12" fmla="*/ 0 w 1375171"/>
              <a:gd name="connsiteY12" fmla="*/ 833438 h 833438"/>
              <a:gd name="connsiteX0" fmla="*/ 0 w 1375171"/>
              <a:gd name="connsiteY0" fmla="*/ 732235 h 732235"/>
              <a:gd name="connsiteX1" fmla="*/ 5953 w 1375171"/>
              <a:gd name="connsiteY1" fmla="*/ 458391 h 732235"/>
              <a:gd name="connsiteX2" fmla="*/ 315515 w 1375171"/>
              <a:gd name="connsiteY2" fmla="*/ 458391 h 732235"/>
              <a:gd name="connsiteX3" fmla="*/ 375047 w 1375171"/>
              <a:gd name="connsiteY3" fmla="*/ 392906 h 732235"/>
              <a:gd name="connsiteX4" fmla="*/ 89298 w 1375171"/>
              <a:gd name="connsiteY4" fmla="*/ 125016 h 732235"/>
              <a:gd name="connsiteX5" fmla="*/ 289135 w 1375171"/>
              <a:gd name="connsiteY5" fmla="*/ 0 h 732235"/>
              <a:gd name="connsiteX6" fmla="*/ 678656 w 1375171"/>
              <a:gd name="connsiteY6" fmla="*/ 273842 h 732235"/>
              <a:gd name="connsiteX7" fmla="*/ 934640 w 1375171"/>
              <a:gd name="connsiteY7" fmla="*/ 279795 h 732235"/>
              <a:gd name="connsiteX8" fmla="*/ 1375171 w 1375171"/>
              <a:gd name="connsiteY8" fmla="*/ 440531 h 732235"/>
              <a:gd name="connsiteX9" fmla="*/ 1369218 w 1375171"/>
              <a:gd name="connsiteY9" fmla="*/ 511969 h 732235"/>
              <a:gd name="connsiteX10" fmla="*/ 1053703 w 1375171"/>
              <a:gd name="connsiteY10" fmla="*/ 619125 h 732235"/>
              <a:gd name="connsiteX11" fmla="*/ 940594 w 1375171"/>
              <a:gd name="connsiteY11" fmla="*/ 720330 h 732235"/>
              <a:gd name="connsiteX12" fmla="*/ 0 w 1375171"/>
              <a:gd name="connsiteY12" fmla="*/ 732235 h 732235"/>
              <a:gd name="connsiteX0" fmla="*/ 0 w 1375171"/>
              <a:gd name="connsiteY0" fmla="*/ 732235 h 732235"/>
              <a:gd name="connsiteX1" fmla="*/ 5953 w 1375171"/>
              <a:gd name="connsiteY1" fmla="*/ 458391 h 732235"/>
              <a:gd name="connsiteX2" fmla="*/ 315515 w 1375171"/>
              <a:gd name="connsiteY2" fmla="*/ 458391 h 732235"/>
              <a:gd name="connsiteX3" fmla="*/ 375047 w 1375171"/>
              <a:gd name="connsiteY3" fmla="*/ 392906 h 732235"/>
              <a:gd name="connsiteX4" fmla="*/ 89299 w 1375171"/>
              <a:gd name="connsiteY4" fmla="*/ 220266 h 732235"/>
              <a:gd name="connsiteX5" fmla="*/ 289135 w 1375171"/>
              <a:gd name="connsiteY5" fmla="*/ 0 h 732235"/>
              <a:gd name="connsiteX6" fmla="*/ 678656 w 1375171"/>
              <a:gd name="connsiteY6" fmla="*/ 273842 h 732235"/>
              <a:gd name="connsiteX7" fmla="*/ 934640 w 1375171"/>
              <a:gd name="connsiteY7" fmla="*/ 279795 h 732235"/>
              <a:gd name="connsiteX8" fmla="*/ 1375171 w 1375171"/>
              <a:gd name="connsiteY8" fmla="*/ 440531 h 732235"/>
              <a:gd name="connsiteX9" fmla="*/ 1369218 w 1375171"/>
              <a:gd name="connsiteY9" fmla="*/ 511969 h 732235"/>
              <a:gd name="connsiteX10" fmla="*/ 1053703 w 1375171"/>
              <a:gd name="connsiteY10" fmla="*/ 619125 h 732235"/>
              <a:gd name="connsiteX11" fmla="*/ 940594 w 1375171"/>
              <a:gd name="connsiteY11" fmla="*/ 720330 h 732235"/>
              <a:gd name="connsiteX12" fmla="*/ 0 w 1375171"/>
              <a:gd name="connsiteY12" fmla="*/ 732235 h 732235"/>
              <a:gd name="connsiteX0" fmla="*/ 0 w 1375171"/>
              <a:gd name="connsiteY0" fmla="*/ 702469 h 702469"/>
              <a:gd name="connsiteX1" fmla="*/ 5953 w 1375171"/>
              <a:gd name="connsiteY1" fmla="*/ 428625 h 702469"/>
              <a:gd name="connsiteX2" fmla="*/ 315515 w 1375171"/>
              <a:gd name="connsiteY2" fmla="*/ 428625 h 702469"/>
              <a:gd name="connsiteX3" fmla="*/ 375047 w 1375171"/>
              <a:gd name="connsiteY3" fmla="*/ 363140 h 702469"/>
              <a:gd name="connsiteX4" fmla="*/ 89299 w 1375171"/>
              <a:gd name="connsiteY4" fmla="*/ 190500 h 702469"/>
              <a:gd name="connsiteX5" fmla="*/ 267423 w 1375171"/>
              <a:gd name="connsiteY5" fmla="*/ 0 h 702469"/>
              <a:gd name="connsiteX6" fmla="*/ 678656 w 1375171"/>
              <a:gd name="connsiteY6" fmla="*/ 244076 h 702469"/>
              <a:gd name="connsiteX7" fmla="*/ 934640 w 1375171"/>
              <a:gd name="connsiteY7" fmla="*/ 250029 h 702469"/>
              <a:gd name="connsiteX8" fmla="*/ 1375171 w 1375171"/>
              <a:gd name="connsiteY8" fmla="*/ 410765 h 702469"/>
              <a:gd name="connsiteX9" fmla="*/ 1369218 w 1375171"/>
              <a:gd name="connsiteY9" fmla="*/ 482203 h 702469"/>
              <a:gd name="connsiteX10" fmla="*/ 1053703 w 1375171"/>
              <a:gd name="connsiteY10" fmla="*/ 589359 h 702469"/>
              <a:gd name="connsiteX11" fmla="*/ 940594 w 1375171"/>
              <a:gd name="connsiteY11" fmla="*/ 690564 h 702469"/>
              <a:gd name="connsiteX12" fmla="*/ 0 w 1375171"/>
              <a:gd name="connsiteY12" fmla="*/ 702469 h 7024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1375171" h="702469">
                <a:moveTo>
                  <a:pt x="0" y="702469"/>
                </a:moveTo>
                <a:lnTo>
                  <a:pt x="5953" y="428625"/>
                </a:lnTo>
                <a:lnTo>
                  <a:pt x="315515" y="428625"/>
                </a:lnTo>
                <a:lnTo>
                  <a:pt x="375047" y="363140"/>
                </a:lnTo>
                <a:lnTo>
                  <a:pt x="89299" y="190500"/>
                </a:lnTo>
                <a:lnTo>
                  <a:pt x="267423" y="0"/>
                </a:lnTo>
                <a:lnTo>
                  <a:pt x="678656" y="244076"/>
                </a:lnTo>
                <a:lnTo>
                  <a:pt x="934640" y="250029"/>
                </a:lnTo>
                <a:lnTo>
                  <a:pt x="1375171" y="410765"/>
                </a:lnTo>
                <a:lnTo>
                  <a:pt x="1369218" y="482203"/>
                </a:lnTo>
                <a:lnTo>
                  <a:pt x="1053703" y="589359"/>
                </a:lnTo>
                <a:lnTo>
                  <a:pt x="940594" y="690564"/>
                </a:lnTo>
                <a:lnTo>
                  <a:pt x="0" y="702469"/>
                </a:lnTo>
                <a:close/>
              </a:path>
            </a:pathLst>
          </a:cu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4" name="片側の 2 つの角を切り取った四角形 48">
            <a:extLst>
              <a:ext uri="{FF2B5EF4-FFF2-40B4-BE49-F238E27FC236}">
                <a16:creationId xmlns:a16="http://schemas.microsoft.com/office/drawing/2014/main" id="{00000000-0008-0000-1600-000054000000}"/>
              </a:ext>
            </a:extLst>
          </xdr:cNvPr>
          <xdr:cNvSpPr/>
        </xdr:nvSpPr>
        <xdr:spPr>
          <a:xfrm>
            <a:off x="3660588" y="6612903"/>
            <a:ext cx="283070" cy="208759"/>
          </a:xfrm>
          <a:prstGeom prst="snip2SameRect">
            <a:avLst>
              <a:gd name="adj1" fmla="val 28904"/>
              <a:gd name="adj2" fmla="val 0"/>
            </a:avLst>
          </a:prstGeom>
          <a:solidFill>
            <a:schemeClr val="bg1">
              <a:lumMod val="75000"/>
            </a:schemeClr>
          </a:solidFill>
          <a:ln w="12700">
            <a:solidFill>
              <a:srgbClr val="4A7EBB"/>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endParaRPr kumimoji="1" lang="ja-JP" altLang="en-US" sz="400">
              <a:solidFill>
                <a:sysClr val="windowText" lastClr="000000"/>
              </a:solidFill>
              <a:latin typeface="HG丸ｺﾞｼｯｸM-PRO" panose="020F0600000000000000" pitchFamily="50" charset="-128"/>
              <a:ea typeface="HG丸ｺﾞｼｯｸM-PRO" panose="020F0600000000000000" pitchFamily="50" charset="-128"/>
            </a:endParaRPr>
          </a:p>
        </xdr:txBody>
      </xdr:sp>
      <xdr:sp macro="" textlink="">
        <xdr:nvSpPr>
          <xdr:cNvPr id="85" name="フリーフォーム: 図形 84">
            <a:extLst>
              <a:ext uri="{FF2B5EF4-FFF2-40B4-BE49-F238E27FC236}">
                <a16:creationId xmlns:a16="http://schemas.microsoft.com/office/drawing/2014/main" id="{00000000-0008-0000-1600-000055000000}"/>
              </a:ext>
            </a:extLst>
          </xdr:cNvPr>
          <xdr:cNvSpPr/>
        </xdr:nvSpPr>
        <xdr:spPr>
          <a:xfrm>
            <a:off x="3572243" y="6724028"/>
            <a:ext cx="83920" cy="94742"/>
          </a:xfrm>
          <a:custGeom>
            <a:avLst/>
            <a:gdLst>
              <a:gd name="connsiteX0" fmla="*/ 71438 w 71438"/>
              <a:gd name="connsiteY0" fmla="*/ 0 h 89297"/>
              <a:gd name="connsiteX1" fmla="*/ 17860 w 71438"/>
              <a:gd name="connsiteY1" fmla="*/ 17860 h 89297"/>
              <a:gd name="connsiteX2" fmla="*/ 0 w 71438"/>
              <a:gd name="connsiteY2" fmla="*/ 89297 h 89297"/>
            </a:gdLst>
            <a:ahLst/>
            <a:cxnLst>
              <a:cxn ang="0">
                <a:pos x="connsiteX0" y="connsiteY0"/>
              </a:cxn>
              <a:cxn ang="0">
                <a:pos x="connsiteX1" y="connsiteY1"/>
              </a:cxn>
              <a:cxn ang="0">
                <a:pos x="connsiteX2" y="connsiteY2"/>
              </a:cxn>
            </a:cxnLst>
            <a:rect l="l" t="t" r="r" b="b"/>
            <a:pathLst>
              <a:path w="71438" h="89297">
                <a:moveTo>
                  <a:pt x="71438" y="0"/>
                </a:moveTo>
                <a:cubicBezTo>
                  <a:pt x="50602" y="1488"/>
                  <a:pt x="29766" y="2977"/>
                  <a:pt x="17860" y="17860"/>
                </a:cubicBezTo>
                <a:cubicBezTo>
                  <a:pt x="5954" y="32743"/>
                  <a:pt x="2977" y="61020"/>
                  <a:pt x="0" y="89297"/>
                </a:cubicBezTo>
              </a:path>
            </a:pathLst>
          </a:custGeom>
          <a:no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6" name="フリーフォーム: 図形 85">
            <a:extLst>
              <a:ext uri="{FF2B5EF4-FFF2-40B4-BE49-F238E27FC236}">
                <a16:creationId xmlns:a16="http://schemas.microsoft.com/office/drawing/2014/main" id="{00000000-0008-0000-1600-000056000000}"/>
              </a:ext>
            </a:extLst>
          </xdr:cNvPr>
          <xdr:cNvSpPr/>
        </xdr:nvSpPr>
        <xdr:spPr>
          <a:xfrm>
            <a:off x="3325248" y="6375397"/>
            <a:ext cx="272919" cy="471670"/>
          </a:xfrm>
          <a:custGeom>
            <a:avLst/>
            <a:gdLst>
              <a:gd name="connsiteX0" fmla="*/ 226244 w 252168"/>
              <a:gd name="connsiteY0" fmla="*/ 95250 h 422672"/>
              <a:gd name="connsiteX1" fmla="*/ 250057 w 252168"/>
              <a:gd name="connsiteY1" fmla="*/ 35719 h 422672"/>
              <a:gd name="connsiteX2" fmla="*/ 178619 w 252168"/>
              <a:gd name="connsiteY2" fmla="*/ 0 h 422672"/>
              <a:gd name="connsiteX3" fmla="*/ 59557 w 252168"/>
              <a:gd name="connsiteY3" fmla="*/ 35719 h 422672"/>
              <a:gd name="connsiteX4" fmla="*/ 26 w 252168"/>
              <a:gd name="connsiteY4" fmla="*/ 166688 h 422672"/>
              <a:gd name="connsiteX5" fmla="*/ 53604 w 252168"/>
              <a:gd name="connsiteY5" fmla="*/ 255985 h 422672"/>
              <a:gd name="connsiteX6" fmla="*/ 166713 w 252168"/>
              <a:gd name="connsiteY6" fmla="*/ 285750 h 422672"/>
              <a:gd name="connsiteX7" fmla="*/ 214338 w 252168"/>
              <a:gd name="connsiteY7" fmla="*/ 333375 h 422672"/>
              <a:gd name="connsiteX8" fmla="*/ 208385 w 252168"/>
              <a:gd name="connsiteY8" fmla="*/ 422672 h 422672"/>
              <a:gd name="connsiteX0" fmla="*/ 226244 w 252168"/>
              <a:gd name="connsiteY0" fmla="*/ 95250 h 440532"/>
              <a:gd name="connsiteX1" fmla="*/ 250057 w 252168"/>
              <a:gd name="connsiteY1" fmla="*/ 35719 h 440532"/>
              <a:gd name="connsiteX2" fmla="*/ 178619 w 252168"/>
              <a:gd name="connsiteY2" fmla="*/ 0 h 440532"/>
              <a:gd name="connsiteX3" fmla="*/ 59557 w 252168"/>
              <a:gd name="connsiteY3" fmla="*/ 35719 h 440532"/>
              <a:gd name="connsiteX4" fmla="*/ 26 w 252168"/>
              <a:gd name="connsiteY4" fmla="*/ 166688 h 440532"/>
              <a:gd name="connsiteX5" fmla="*/ 53604 w 252168"/>
              <a:gd name="connsiteY5" fmla="*/ 255985 h 440532"/>
              <a:gd name="connsiteX6" fmla="*/ 166713 w 252168"/>
              <a:gd name="connsiteY6" fmla="*/ 285750 h 440532"/>
              <a:gd name="connsiteX7" fmla="*/ 214338 w 252168"/>
              <a:gd name="connsiteY7" fmla="*/ 333375 h 440532"/>
              <a:gd name="connsiteX8" fmla="*/ 208385 w 252168"/>
              <a:gd name="connsiteY8" fmla="*/ 440532 h 440532"/>
              <a:gd name="connsiteX0" fmla="*/ 226244 w 252168"/>
              <a:gd name="connsiteY0" fmla="*/ 95250 h 452439"/>
              <a:gd name="connsiteX1" fmla="*/ 250057 w 252168"/>
              <a:gd name="connsiteY1" fmla="*/ 35719 h 452439"/>
              <a:gd name="connsiteX2" fmla="*/ 178619 w 252168"/>
              <a:gd name="connsiteY2" fmla="*/ 0 h 452439"/>
              <a:gd name="connsiteX3" fmla="*/ 59557 w 252168"/>
              <a:gd name="connsiteY3" fmla="*/ 35719 h 452439"/>
              <a:gd name="connsiteX4" fmla="*/ 26 w 252168"/>
              <a:gd name="connsiteY4" fmla="*/ 166688 h 452439"/>
              <a:gd name="connsiteX5" fmla="*/ 53604 w 252168"/>
              <a:gd name="connsiteY5" fmla="*/ 255985 h 452439"/>
              <a:gd name="connsiteX6" fmla="*/ 166713 w 252168"/>
              <a:gd name="connsiteY6" fmla="*/ 285750 h 452439"/>
              <a:gd name="connsiteX7" fmla="*/ 214338 w 252168"/>
              <a:gd name="connsiteY7" fmla="*/ 333375 h 452439"/>
              <a:gd name="connsiteX8" fmla="*/ 220291 w 252168"/>
              <a:gd name="connsiteY8" fmla="*/ 452439 h 45243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252168" h="452439">
                <a:moveTo>
                  <a:pt x="226244" y="95250"/>
                </a:moveTo>
                <a:cubicBezTo>
                  <a:pt x="242119" y="73422"/>
                  <a:pt x="257994" y="51594"/>
                  <a:pt x="250057" y="35719"/>
                </a:cubicBezTo>
                <a:cubicBezTo>
                  <a:pt x="242120" y="19844"/>
                  <a:pt x="210369" y="0"/>
                  <a:pt x="178619" y="0"/>
                </a:cubicBezTo>
                <a:cubicBezTo>
                  <a:pt x="146869" y="0"/>
                  <a:pt x="89322" y="7938"/>
                  <a:pt x="59557" y="35719"/>
                </a:cubicBezTo>
                <a:cubicBezTo>
                  <a:pt x="29791" y="63500"/>
                  <a:pt x="1018" y="129977"/>
                  <a:pt x="26" y="166688"/>
                </a:cubicBezTo>
                <a:cubicBezTo>
                  <a:pt x="-966" y="203399"/>
                  <a:pt x="25823" y="236141"/>
                  <a:pt x="53604" y="255985"/>
                </a:cubicBezTo>
                <a:cubicBezTo>
                  <a:pt x="81385" y="275829"/>
                  <a:pt x="139924" y="272852"/>
                  <a:pt x="166713" y="285750"/>
                </a:cubicBezTo>
                <a:cubicBezTo>
                  <a:pt x="193502" y="298648"/>
                  <a:pt x="205408" y="305593"/>
                  <a:pt x="214338" y="333375"/>
                </a:cubicBezTo>
                <a:cubicBezTo>
                  <a:pt x="223268" y="361157"/>
                  <a:pt x="226740" y="419200"/>
                  <a:pt x="220291" y="452439"/>
                </a:cubicBezTo>
              </a:path>
            </a:pathLst>
          </a:cu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7" name="フリーフォーム: 図形 86">
            <a:extLst>
              <a:ext uri="{FF2B5EF4-FFF2-40B4-BE49-F238E27FC236}">
                <a16:creationId xmlns:a16="http://schemas.microsoft.com/office/drawing/2014/main" id="{00000000-0008-0000-1600-000057000000}"/>
              </a:ext>
            </a:extLst>
          </xdr:cNvPr>
          <xdr:cNvSpPr/>
        </xdr:nvSpPr>
        <xdr:spPr>
          <a:xfrm>
            <a:off x="3944168" y="6724028"/>
            <a:ext cx="60781" cy="117086"/>
          </a:xfrm>
          <a:custGeom>
            <a:avLst/>
            <a:gdLst>
              <a:gd name="connsiteX0" fmla="*/ 0 w 78310"/>
              <a:gd name="connsiteY0" fmla="*/ 0 h 125016"/>
              <a:gd name="connsiteX1" fmla="*/ 71437 w 78310"/>
              <a:gd name="connsiteY1" fmla="*/ 29766 h 125016"/>
              <a:gd name="connsiteX2" fmla="*/ 71437 w 78310"/>
              <a:gd name="connsiteY2" fmla="*/ 125016 h 125016"/>
            </a:gdLst>
            <a:ahLst/>
            <a:cxnLst>
              <a:cxn ang="0">
                <a:pos x="connsiteX0" y="connsiteY0"/>
              </a:cxn>
              <a:cxn ang="0">
                <a:pos x="connsiteX1" y="connsiteY1"/>
              </a:cxn>
              <a:cxn ang="0">
                <a:pos x="connsiteX2" y="connsiteY2"/>
              </a:cxn>
            </a:cxnLst>
            <a:rect l="l" t="t" r="r" b="b"/>
            <a:pathLst>
              <a:path w="78310" h="125016">
                <a:moveTo>
                  <a:pt x="0" y="0"/>
                </a:moveTo>
                <a:cubicBezTo>
                  <a:pt x="29765" y="4465"/>
                  <a:pt x="59531" y="8930"/>
                  <a:pt x="71437" y="29766"/>
                </a:cubicBezTo>
                <a:cubicBezTo>
                  <a:pt x="83343" y="50602"/>
                  <a:pt x="77390" y="87809"/>
                  <a:pt x="71437" y="125016"/>
                </a:cubicBezTo>
              </a:path>
            </a:pathLst>
          </a:custGeom>
          <a:no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8" name="フリーフォーム: 図形 87">
            <a:extLst>
              <a:ext uri="{FF2B5EF4-FFF2-40B4-BE49-F238E27FC236}">
                <a16:creationId xmlns:a16="http://schemas.microsoft.com/office/drawing/2014/main" id="{00000000-0008-0000-1600-000058000000}"/>
              </a:ext>
            </a:extLst>
          </xdr:cNvPr>
          <xdr:cNvSpPr/>
        </xdr:nvSpPr>
        <xdr:spPr>
          <a:xfrm>
            <a:off x="3977505" y="6726428"/>
            <a:ext cx="108981" cy="669475"/>
          </a:xfrm>
          <a:custGeom>
            <a:avLst/>
            <a:gdLst>
              <a:gd name="connsiteX0" fmla="*/ 0 w 117604"/>
              <a:gd name="connsiteY0" fmla="*/ 652444 h 652444"/>
              <a:gd name="connsiteX1" fmla="*/ 17859 w 117604"/>
              <a:gd name="connsiteY1" fmla="*/ 581007 h 652444"/>
              <a:gd name="connsiteX2" fmla="*/ 83344 w 117604"/>
              <a:gd name="connsiteY2" fmla="*/ 491710 h 652444"/>
              <a:gd name="connsiteX3" fmla="*/ 113109 w 117604"/>
              <a:gd name="connsiteY3" fmla="*/ 289304 h 652444"/>
              <a:gd name="connsiteX4" fmla="*/ 113109 w 117604"/>
              <a:gd name="connsiteY4" fmla="*/ 33319 h 652444"/>
              <a:gd name="connsiteX5" fmla="*/ 71438 w 117604"/>
              <a:gd name="connsiteY5" fmla="*/ 9507 h 652444"/>
              <a:gd name="connsiteX6" fmla="*/ 35719 w 117604"/>
              <a:gd name="connsiteY6" fmla="*/ 92850 h 6524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17604" h="652444">
                <a:moveTo>
                  <a:pt x="0" y="652444"/>
                </a:moveTo>
                <a:cubicBezTo>
                  <a:pt x="1984" y="630120"/>
                  <a:pt x="3968" y="607796"/>
                  <a:pt x="17859" y="581007"/>
                </a:cubicBezTo>
                <a:cubicBezTo>
                  <a:pt x="31750" y="554218"/>
                  <a:pt x="67469" y="540327"/>
                  <a:pt x="83344" y="491710"/>
                </a:cubicBezTo>
                <a:cubicBezTo>
                  <a:pt x="99219" y="443093"/>
                  <a:pt x="108148" y="365703"/>
                  <a:pt x="113109" y="289304"/>
                </a:cubicBezTo>
                <a:cubicBezTo>
                  <a:pt x="118070" y="212905"/>
                  <a:pt x="120054" y="79952"/>
                  <a:pt x="113109" y="33319"/>
                </a:cubicBezTo>
                <a:cubicBezTo>
                  <a:pt x="106164" y="-13314"/>
                  <a:pt x="84336" y="-415"/>
                  <a:pt x="71438" y="9507"/>
                </a:cubicBezTo>
                <a:cubicBezTo>
                  <a:pt x="58540" y="19429"/>
                  <a:pt x="47129" y="56139"/>
                  <a:pt x="35719" y="92850"/>
                </a:cubicBezTo>
              </a:path>
            </a:pathLst>
          </a:custGeom>
          <a:no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9" name="四角形: 角を丸くする 88">
            <a:extLst>
              <a:ext uri="{FF2B5EF4-FFF2-40B4-BE49-F238E27FC236}">
                <a16:creationId xmlns:a16="http://schemas.microsoft.com/office/drawing/2014/main" id="{00000000-0008-0000-1600-000059000000}"/>
              </a:ext>
            </a:extLst>
          </xdr:cNvPr>
          <xdr:cNvSpPr/>
        </xdr:nvSpPr>
        <xdr:spPr>
          <a:xfrm>
            <a:off x="3958335" y="7747304"/>
            <a:ext cx="43203" cy="110720"/>
          </a:xfrm>
          <a:prstGeom prst="roundRect">
            <a:avLst/>
          </a:prstGeom>
          <a:solidFill>
            <a:schemeClr val="bg1">
              <a:lumMod val="75000"/>
            </a:schemeClr>
          </a:solid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0" name="正方形/長方形 89">
            <a:extLst>
              <a:ext uri="{FF2B5EF4-FFF2-40B4-BE49-F238E27FC236}">
                <a16:creationId xmlns:a16="http://schemas.microsoft.com/office/drawing/2014/main" id="{00000000-0008-0000-1600-00005A000000}"/>
              </a:ext>
            </a:extLst>
          </xdr:cNvPr>
          <xdr:cNvSpPr/>
        </xdr:nvSpPr>
        <xdr:spPr>
          <a:xfrm>
            <a:off x="3603450" y="7859080"/>
            <a:ext cx="378304" cy="43338"/>
          </a:xfrm>
          <a:prstGeom prst="rect">
            <a:avLst/>
          </a:prstGeom>
          <a:solidFill>
            <a:schemeClr val="bg1">
              <a:lumMod val="75000"/>
            </a:schemeClr>
          </a:solid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1" name="フリーフォーム: 図形 90">
            <a:extLst>
              <a:ext uri="{FF2B5EF4-FFF2-40B4-BE49-F238E27FC236}">
                <a16:creationId xmlns:a16="http://schemas.microsoft.com/office/drawing/2014/main" id="{00000000-0008-0000-1600-00005B000000}"/>
              </a:ext>
            </a:extLst>
          </xdr:cNvPr>
          <xdr:cNvSpPr/>
        </xdr:nvSpPr>
        <xdr:spPr>
          <a:xfrm>
            <a:off x="3978452" y="7855128"/>
            <a:ext cx="1080548" cy="1180325"/>
          </a:xfrm>
          <a:custGeom>
            <a:avLst/>
            <a:gdLst>
              <a:gd name="connsiteX0" fmla="*/ 0 w 1445173"/>
              <a:gd name="connsiteY0" fmla="*/ 0 h 1221828"/>
              <a:gd name="connsiteX1" fmla="*/ 0 w 1445173"/>
              <a:gd name="connsiteY1" fmla="*/ 1169276 h 1221828"/>
              <a:gd name="connsiteX2" fmla="*/ 26276 w 1445173"/>
              <a:gd name="connsiteY2" fmla="*/ 1202121 h 1221828"/>
              <a:gd name="connsiteX3" fmla="*/ 85397 w 1445173"/>
              <a:gd name="connsiteY3" fmla="*/ 1221828 h 1221828"/>
              <a:gd name="connsiteX4" fmla="*/ 1353207 w 1445173"/>
              <a:gd name="connsiteY4" fmla="*/ 1221828 h 1221828"/>
              <a:gd name="connsiteX5" fmla="*/ 1412328 w 1445173"/>
              <a:gd name="connsiteY5" fmla="*/ 1202121 h 1221828"/>
              <a:gd name="connsiteX6" fmla="*/ 1445173 w 1445173"/>
              <a:gd name="connsiteY6" fmla="*/ 1149569 h 1221828"/>
              <a:gd name="connsiteX7" fmla="*/ 1445173 w 1445173"/>
              <a:gd name="connsiteY7" fmla="*/ 689742 h 122182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445173" h="1221828">
                <a:moveTo>
                  <a:pt x="0" y="0"/>
                </a:moveTo>
                <a:lnTo>
                  <a:pt x="0" y="1169276"/>
                </a:lnTo>
                <a:lnTo>
                  <a:pt x="26276" y="1202121"/>
                </a:lnTo>
                <a:lnTo>
                  <a:pt x="85397" y="1221828"/>
                </a:lnTo>
                <a:lnTo>
                  <a:pt x="1353207" y="1221828"/>
                </a:lnTo>
                <a:lnTo>
                  <a:pt x="1412328" y="1202121"/>
                </a:lnTo>
                <a:lnTo>
                  <a:pt x="1445173" y="1149569"/>
                </a:lnTo>
                <a:lnTo>
                  <a:pt x="1445173" y="689742"/>
                </a:lnTo>
              </a:path>
            </a:pathLst>
          </a:custGeom>
          <a:no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2" name="テキスト ボックス 91">
            <a:extLst>
              <a:ext uri="{FF2B5EF4-FFF2-40B4-BE49-F238E27FC236}">
                <a16:creationId xmlns:a16="http://schemas.microsoft.com/office/drawing/2014/main" id="{00000000-0008-0000-1600-00005C000000}"/>
              </a:ext>
            </a:extLst>
          </xdr:cNvPr>
          <xdr:cNvSpPr txBox="1"/>
        </xdr:nvSpPr>
        <xdr:spPr>
          <a:xfrm>
            <a:off x="3240484" y="8891787"/>
            <a:ext cx="921441" cy="325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HG丸ｺﾞｼｯｸM-PRO" panose="020F0600000000000000" pitchFamily="50" charset="-128"/>
                <a:ea typeface="HG丸ｺﾞｼｯｸM-PRO" panose="020F0600000000000000" pitchFamily="50" charset="-128"/>
              </a:rPr>
              <a:t>受電柱</a:t>
            </a:r>
          </a:p>
        </xdr:txBody>
      </xdr:sp>
      <xdr:sp macro="" textlink="">
        <xdr:nvSpPr>
          <xdr:cNvPr id="93" name="テキスト ボックス 92">
            <a:extLst>
              <a:ext uri="{FF2B5EF4-FFF2-40B4-BE49-F238E27FC236}">
                <a16:creationId xmlns:a16="http://schemas.microsoft.com/office/drawing/2014/main" id="{00000000-0008-0000-1600-00005D000000}"/>
              </a:ext>
            </a:extLst>
          </xdr:cNvPr>
          <xdr:cNvSpPr txBox="1"/>
        </xdr:nvSpPr>
        <xdr:spPr>
          <a:xfrm>
            <a:off x="1236651" y="8891787"/>
            <a:ext cx="914559" cy="3259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HG丸ｺﾞｼｯｸM-PRO" panose="020F0600000000000000" pitchFamily="50" charset="-128"/>
                <a:ea typeface="HG丸ｺﾞｼｯｸM-PRO" panose="020F0600000000000000" pitchFamily="50" charset="-128"/>
              </a:rPr>
              <a:t>引込柱</a:t>
            </a:r>
          </a:p>
        </xdr:txBody>
      </xdr:sp>
      <xdr:grpSp>
        <xdr:nvGrpSpPr>
          <xdr:cNvPr id="94" name="グループ化 93">
            <a:extLst>
              <a:ext uri="{FF2B5EF4-FFF2-40B4-BE49-F238E27FC236}">
                <a16:creationId xmlns:a16="http://schemas.microsoft.com/office/drawing/2014/main" id="{00000000-0008-0000-1600-00005E000000}"/>
              </a:ext>
            </a:extLst>
          </xdr:cNvPr>
          <xdr:cNvGrpSpPr/>
        </xdr:nvGrpSpPr>
        <xdr:grpSpPr>
          <a:xfrm>
            <a:off x="5232404" y="8167887"/>
            <a:ext cx="483575" cy="416598"/>
            <a:chOff x="14723526" y="6596796"/>
            <a:chExt cx="478531" cy="418839"/>
          </a:xfrm>
        </xdr:grpSpPr>
        <xdr:sp macro="" textlink="">
          <xdr:nvSpPr>
            <xdr:cNvPr id="122" name="正方形/長方形 121">
              <a:extLst>
                <a:ext uri="{FF2B5EF4-FFF2-40B4-BE49-F238E27FC236}">
                  <a16:creationId xmlns:a16="http://schemas.microsoft.com/office/drawing/2014/main" id="{00000000-0008-0000-1600-00007A000000}"/>
                </a:ext>
              </a:extLst>
            </xdr:cNvPr>
            <xdr:cNvSpPr/>
          </xdr:nvSpPr>
          <xdr:spPr>
            <a:xfrm>
              <a:off x="14922851" y="6596796"/>
              <a:ext cx="67833" cy="68919"/>
            </a:xfrm>
            <a:prstGeom prst="rect">
              <a:avLst/>
            </a:prstGeom>
            <a:solidFill>
              <a:schemeClr val="bg1">
                <a:lumMod val="75000"/>
              </a:schemeClr>
            </a:solid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3" name="フリーフォーム: 図形 122">
              <a:extLst>
                <a:ext uri="{FF2B5EF4-FFF2-40B4-BE49-F238E27FC236}">
                  <a16:creationId xmlns:a16="http://schemas.microsoft.com/office/drawing/2014/main" id="{00000000-0008-0000-1600-00007B000000}"/>
                </a:ext>
              </a:extLst>
            </xdr:cNvPr>
            <xdr:cNvSpPr>
              <a:spLocks noChangeAspect="1"/>
            </xdr:cNvSpPr>
          </xdr:nvSpPr>
          <xdr:spPr>
            <a:xfrm>
              <a:off x="14810958" y="6673675"/>
              <a:ext cx="293369" cy="341960"/>
            </a:xfrm>
            <a:custGeom>
              <a:avLst/>
              <a:gdLst>
                <a:gd name="connsiteX0" fmla="*/ 119063 w 625079"/>
                <a:gd name="connsiteY0" fmla="*/ 5953 h 767953"/>
                <a:gd name="connsiteX1" fmla="*/ 0 w 625079"/>
                <a:gd name="connsiteY1" fmla="*/ 345281 h 767953"/>
                <a:gd name="connsiteX2" fmla="*/ 142875 w 625079"/>
                <a:gd name="connsiteY2" fmla="*/ 369093 h 767953"/>
                <a:gd name="connsiteX3" fmla="*/ 136922 w 625079"/>
                <a:gd name="connsiteY3" fmla="*/ 767953 h 767953"/>
                <a:gd name="connsiteX4" fmla="*/ 470297 w 625079"/>
                <a:gd name="connsiteY4" fmla="*/ 767953 h 767953"/>
                <a:gd name="connsiteX5" fmla="*/ 464344 w 625079"/>
                <a:gd name="connsiteY5" fmla="*/ 363140 h 767953"/>
                <a:gd name="connsiteX6" fmla="*/ 625079 w 625079"/>
                <a:gd name="connsiteY6" fmla="*/ 339328 h 767953"/>
                <a:gd name="connsiteX7" fmla="*/ 500063 w 625079"/>
                <a:gd name="connsiteY7" fmla="*/ 0 h 767953"/>
                <a:gd name="connsiteX8" fmla="*/ 119063 w 625079"/>
                <a:gd name="connsiteY8" fmla="*/ 5953 h 767953"/>
                <a:gd name="connsiteX0" fmla="*/ 119063 w 625079"/>
                <a:gd name="connsiteY0" fmla="*/ 5953 h 767953"/>
                <a:gd name="connsiteX1" fmla="*/ 0 w 625079"/>
                <a:gd name="connsiteY1" fmla="*/ 345281 h 767953"/>
                <a:gd name="connsiteX2" fmla="*/ 142875 w 625079"/>
                <a:gd name="connsiteY2" fmla="*/ 369093 h 767953"/>
                <a:gd name="connsiteX3" fmla="*/ 136922 w 625079"/>
                <a:gd name="connsiteY3" fmla="*/ 767953 h 767953"/>
                <a:gd name="connsiteX4" fmla="*/ 470297 w 625079"/>
                <a:gd name="connsiteY4" fmla="*/ 767953 h 767953"/>
                <a:gd name="connsiteX5" fmla="*/ 482204 w 625079"/>
                <a:gd name="connsiteY5" fmla="*/ 369093 h 767953"/>
                <a:gd name="connsiteX6" fmla="*/ 625079 w 625079"/>
                <a:gd name="connsiteY6" fmla="*/ 339328 h 767953"/>
                <a:gd name="connsiteX7" fmla="*/ 500063 w 625079"/>
                <a:gd name="connsiteY7" fmla="*/ 0 h 767953"/>
                <a:gd name="connsiteX8" fmla="*/ 119063 w 625079"/>
                <a:gd name="connsiteY8" fmla="*/ 5953 h 767953"/>
                <a:gd name="connsiteX0" fmla="*/ 119063 w 625079"/>
                <a:gd name="connsiteY0" fmla="*/ 5953 h 767953"/>
                <a:gd name="connsiteX1" fmla="*/ 0 w 625079"/>
                <a:gd name="connsiteY1" fmla="*/ 345281 h 767953"/>
                <a:gd name="connsiteX2" fmla="*/ 142875 w 625079"/>
                <a:gd name="connsiteY2" fmla="*/ 369093 h 767953"/>
                <a:gd name="connsiteX3" fmla="*/ 136922 w 625079"/>
                <a:gd name="connsiteY3" fmla="*/ 767953 h 767953"/>
                <a:gd name="connsiteX4" fmla="*/ 488157 w 625079"/>
                <a:gd name="connsiteY4" fmla="*/ 767953 h 767953"/>
                <a:gd name="connsiteX5" fmla="*/ 482204 w 625079"/>
                <a:gd name="connsiteY5" fmla="*/ 369093 h 767953"/>
                <a:gd name="connsiteX6" fmla="*/ 625079 w 625079"/>
                <a:gd name="connsiteY6" fmla="*/ 339328 h 767953"/>
                <a:gd name="connsiteX7" fmla="*/ 500063 w 625079"/>
                <a:gd name="connsiteY7" fmla="*/ 0 h 767953"/>
                <a:gd name="connsiteX8" fmla="*/ 119063 w 625079"/>
                <a:gd name="connsiteY8" fmla="*/ 5953 h 76795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625079" h="767953">
                  <a:moveTo>
                    <a:pt x="119063" y="5953"/>
                  </a:moveTo>
                  <a:lnTo>
                    <a:pt x="0" y="345281"/>
                  </a:lnTo>
                  <a:lnTo>
                    <a:pt x="142875" y="369093"/>
                  </a:lnTo>
                  <a:cubicBezTo>
                    <a:pt x="140891" y="502046"/>
                    <a:pt x="138906" y="635000"/>
                    <a:pt x="136922" y="767953"/>
                  </a:cubicBezTo>
                  <a:lnTo>
                    <a:pt x="488157" y="767953"/>
                  </a:lnTo>
                  <a:cubicBezTo>
                    <a:pt x="486173" y="633015"/>
                    <a:pt x="484188" y="504031"/>
                    <a:pt x="482204" y="369093"/>
                  </a:cubicBezTo>
                  <a:lnTo>
                    <a:pt x="625079" y="339328"/>
                  </a:lnTo>
                  <a:lnTo>
                    <a:pt x="500063" y="0"/>
                  </a:lnTo>
                  <a:lnTo>
                    <a:pt x="119063" y="5953"/>
                  </a:lnTo>
                  <a:close/>
                </a:path>
              </a:pathLst>
            </a:custGeom>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4" name="フリーフォーム: 図形 123">
              <a:extLst>
                <a:ext uri="{FF2B5EF4-FFF2-40B4-BE49-F238E27FC236}">
                  <a16:creationId xmlns:a16="http://schemas.microsoft.com/office/drawing/2014/main" id="{00000000-0008-0000-1600-00007C000000}"/>
                </a:ext>
              </a:extLst>
            </xdr:cNvPr>
            <xdr:cNvSpPr/>
          </xdr:nvSpPr>
          <xdr:spPr>
            <a:xfrm>
              <a:off x="15069237" y="6820693"/>
              <a:ext cx="45524" cy="137023"/>
            </a:xfrm>
            <a:custGeom>
              <a:avLst/>
              <a:gdLst>
                <a:gd name="connsiteX0" fmla="*/ 0 w 39155"/>
                <a:gd name="connsiteY0" fmla="*/ 0 h 125016"/>
                <a:gd name="connsiteX1" fmla="*/ 35719 w 39155"/>
                <a:gd name="connsiteY1" fmla="*/ 77391 h 125016"/>
                <a:gd name="connsiteX2" fmla="*/ 35719 w 39155"/>
                <a:gd name="connsiteY2" fmla="*/ 125016 h 125016"/>
              </a:gdLst>
              <a:ahLst/>
              <a:cxnLst>
                <a:cxn ang="0">
                  <a:pos x="connsiteX0" y="connsiteY0"/>
                </a:cxn>
                <a:cxn ang="0">
                  <a:pos x="connsiteX1" y="connsiteY1"/>
                </a:cxn>
                <a:cxn ang="0">
                  <a:pos x="connsiteX2" y="connsiteY2"/>
                </a:cxn>
              </a:cxnLst>
              <a:rect l="l" t="t" r="r" b="b"/>
              <a:pathLst>
                <a:path w="39155" h="125016">
                  <a:moveTo>
                    <a:pt x="0" y="0"/>
                  </a:moveTo>
                  <a:cubicBezTo>
                    <a:pt x="14883" y="28277"/>
                    <a:pt x="29766" y="56555"/>
                    <a:pt x="35719" y="77391"/>
                  </a:cubicBezTo>
                  <a:cubicBezTo>
                    <a:pt x="41672" y="98227"/>
                    <a:pt x="38695" y="111621"/>
                    <a:pt x="35719" y="125016"/>
                  </a:cubicBezTo>
                </a:path>
              </a:pathLst>
            </a:cu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5" name="フリーフォーム: 図形 124">
              <a:extLst>
                <a:ext uri="{FF2B5EF4-FFF2-40B4-BE49-F238E27FC236}">
                  <a16:creationId xmlns:a16="http://schemas.microsoft.com/office/drawing/2014/main" id="{00000000-0008-0000-1600-00007D000000}"/>
                </a:ext>
              </a:extLst>
            </xdr:cNvPr>
            <xdr:cNvSpPr/>
          </xdr:nvSpPr>
          <xdr:spPr>
            <a:xfrm flipH="1">
              <a:off x="14797805" y="6827251"/>
              <a:ext cx="58724" cy="118725"/>
            </a:xfrm>
            <a:custGeom>
              <a:avLst/>
              <a:gdLst>
                <a:gd name="connsiteX0" fmla="*/ 0 w 39155"/>
                <a:gd name="connsiteY0" fmla="*/ 0 h 125016"/>
                <a:gd name="connsiteX1" fmla="*/ 35719 w 39155"/>
                <a:gd name="connsiteY1" fmla="*/ 77391 h 125016"/>
                <a:gd name="connsiteX2" fmla="*/ 35719 w 39155"/>
                <a:gd name="connsiteY2" fmla="*/ 125016 h 125016"/>
              </a:gdLst>
              <a:ahLst/>
              <a:cxnLst>
                <a:cxn ang="0">
                  <a:pos x="connsiteX0" y="connsiteY0"/>
                </a:cxn>
                <a:cxn ang="0">
                  <a:pos x="connsiteX1" y="connsiteY1"/>
                </a:cxn>
                <a:cxn ang="0">
                  <a:pos x="connsiteX2" y="connsiteY2"/>
                </a:cxn>
              </a:cxnLst>
              <a:rect l="l" t="t" r="r" b="b"/>
              <a:pathLst>
                <a:path w="39155" h="125016">
                  <a:moveTo>
                    <a:pt x="0" y="0"/>
                  </a:moveTo>
                  <a:cubicBezTo>
                    <a:pt x="14883" y="28277"/>
                    <a:pt x="29766" y="56555"/>
                    <a:pt x="35719" y="77391"/>
                  </a:cubicBezTo>
                  <a:cubicBezTo>
                    <a:pt x="41672" y="98227"/>
                    <a:pt x="38695" y="111621"/>
                    <a:pt x="35719" y="125016"/>
                  </a:cubicBezTo>
                </a:path>
              </a:pathLst>
            </a:custGeom>
            <a:no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6" name="テキスト ボックス 125">
              <a:extLst>
                <a:ext uri="{FF2B5EF4-FFF2-40B4-BE49-F238E27FC236}">
                  <a16:creationId xmlns:a16="http://schemas.microsoft.com/office/drawing/2014/main" id="{00000000-0008-0000-1600-00007E000000}"/>
                </a:ext>
              </a:extLst>
            </xdr:cNvPr>
            <xdr:cNvSpPr txBox="1"/>
          </xdr:nvSpPr>
          <xdr:spPr>
            <a:xfrm>
              <a:off x="14723526" y="6674184"/>
              <a:ext cx="478531" cy="2213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600" b="0">
                  <a:solidFill>
                    <a:schemeClr val="bg1"/>
                  </a:solidFill>
                  <a:latin typeface="HG丸ｺﾞｼｯｸM-PRO" panose="020F0600000000000000" pitchFamily="50" charset="-128"/>
                  <a:ea typeface="HG丸ｺﾞｼｯｸM-PRO" panose="020F0600000000000000" pitchFamily="50" charset="-128"/>
                </a:rPr>
                <a:t>VCT</a:t>
              </a:r>
              <a:endParaRPr kumimoji="1" lang="ja-JP" altLang="en-US" sz="600" b="0">
                <a:solidFill>
                  <a:schemeClr val="bg1"/>
                </a:solidFill>
                <a:latin typeface="HG丸ｺﾞｼｯｸM-PRO" panose="020F0600000000000000" pitchFamily="50" charset="-128"/>
                <a:ea typeface="HG丸ｺﾞｼｯｸM-PRO" panose="020F0600000000000000" pitchFamily="50" charset="-128"/>
              </a:endParaRPr>
            </a:p>
          </xdr:txBody>
        </xdr:sp>
      </xdr:grpSp>
      <xdr:sp macro="" textlink="">
        <xdr:nvSpPr>
          <xdr:cNvPr id="95" name="テキスト ボックス 94">
            <a:extLst>
              <a:ext uri="{FF2B5EF4-FFF2-40B4-BE49-F238E27FC236}">
                <a16:creationId xmlns:a16="http://schemas.microsoft.com/office/drawing/2014/main" id="{00000000-0008-0000-1600-00005F000000}"/>
              </a:ext>
            </a:extLst>
          </xdr:cNvPr>
          <xdr:cNvSpPr txBox="1"/>
        </xdr:nvSpPr>
        <xdr:spPr>
          <a:xfrm>
            <a:off x="3550322" y="6603612"/>
            <a:ext cx="520711" cy="231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600" b="0">
                <a:latin typeface="HG丸ｺﾞｼｯｸM-PRO" panose="020F0600000000000000" pitchFamily="50" charset="-128"/>
                <a:ea typeface="HG丸ｺﾞｼｯｸM-PRO" panose="020F0600000000000000" pitchFamily="50" charset="-128"/>
              </a:rPr>
              <a:t>PAS</a:t>
            </a:r>
            <a:endParaRPr kumimoji="1" lang="ja-JP" altLang="en-US" sz="600" b="0">
              <a:latin typeface="HG丸ｺﾞｼｯｸM-PRO" panose="020F0600000000000000" pitchFamily="50" charset="-128"/>
              <a:ea typeface="HG丸ｺﾞｼｯｸM-PRO" panose="020F0600000000000000" pitchFamily="50" charset="-128"/>
            </a:endParaRPr>
          </a:p>
        </xdr:txBody>
      </xdr:sp>
      <xdr:sp macro="" textlink="">
        <xdr:nvSpPr>
          <xdr:cNvPr id="96" name="正方形/長方形 95">
            <a:extLst>
              <a:ext uri="{FF2B5EF4-FFF2-40B4-BE49-F238E27FC236}">
                <a16:creationId xmlns:a16="http://schemas.microsoft.com/office/drawing/2014/main" id="{00000000-0008-0000-1600-000060000000}"/>
              </a:ext>
            </a:extLst>
          </xdr:cNvPr>
          <xdr:cNvSpPr/>
        </xdr:nvSpPr>
        <xdr:spPr>
          <a:xfrm>
            <a:off x="4077405" y="6954368"/>
            <a:ext cx="220565" cy="205286"/>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000" b="1">
                <a:ln>
                  <a:noFill/>
                </a:ln>
                <a:solidFill>
                  <a:sysClr val="windowText" lastClr="000000"/>
                </a:solidFill>
                <a:latin typeface="ＭＳ Ｐ明朝" panose="02020600040205080304" pitchFamily="18" charset="-128"/>
                <a:ea typeface="ＭＳ Ｐ明朝" panose="02020600040205080304" pitchFamily="18" charset="-128"/>
              </a:rPr>
              <a:t>①</a:t>
            </a:r>
          </a:p>
        </xdr:txBody>
      </xdr:sp>
      <xdr:sp macro="" textlink="">
        <xdr:nvSpPr>
          <xdr:cNvPr id="97" name="テキスト ボックス 96">
            <a:extLst>
              <a:ext uri="{FF2B5EF4-FFF2-40B4-BE49-F238E27FC236}">
                <a16:creationId xmlns:a16="http://schemas.microsoft.com/office/drawing/2014/main" id="{00000000-0008-0000-1600-000061000000}"/>
              </a:ext>
            </a:extLst>
          </xdr:cNvPr>
          <xdr:cNvSpPr txBox="1"/>
        </xdr:nvSpPr>
        <xdr:spPr>
          <a:xfrm>
            <a:off x="3715955" y="9135595"/>
            <a:ext cx="1519518" cy="3621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a:latin typeface="HG丸ｺﾞｼｯｸM-PRO" panose="020F0600000000000000" pitchFamily="50" charset="-128"/>
                <a:ea typeface="HG丸ｺﾞｼｯｸM-PRO" panose="020F0600000000000000" pitchFamily="50" charset="-128"/>
              </a:rPr>
              <a:t>高圧ケーブル</a:t>
            </a:r>
            <a:endParaRPr kumimoji="1" lang="en-US" altLang="ja-JP" sz="700">
              <a:latin typeface="HG丸ｺﾞｼｯｸM-PRO" panose="020F0600000000000000" pitchFamily="50" charset="-128"/>
              <a:ea typeface="HG丸ｺﾞｼｯｸM-PRO" panose="020F0600000000000000" pitchFamily="50" charset="-128"/>
            </a:endParaRPr>
          </a:p>
          <a:p>
            <a:pPr algn="ctr"/>
            <a:r>
              <a:rPr kumimoji="1" lang="ja-JP" altLang="en-US" sz="700">
                <a:latin typeface="HG丸ｺﾞｼｯｸM-PRO" panose="020F0600000000000000" pitchFamily="50" charset="-128"/>
                <a:ea typeface="HG丸ｺﾞｼｯｸM-PRO" panose="020F0600000000000000" pitchFamily="50" charset="-128"/>
              </a:rPr>
              <a:t>（受電柱～キュービクル）</a:t>
            </a:r>
          </a:p>
        </xdr:txBody>
      </xdr:sp>
      <xdr:sp macro="" textlink="">
        <xdr:nvSpPr>
          <xdr:cNvPr id="98" name="正方形/長方形 97">
            <a:extLst>
              <a:ext uri="{FF2B5EF4-FFF2-40B4-BE49-F238E27FC236}">
                <a16:creationId xmlns:a16="http://schemas.microsoft.com/office/drawing/2014/main" id="{00000000-0008-0000-1600-000062000000}"/>
              </a:ext>
            </a:extLst>
          </xdr:cNvPr>
          <xdr:cNvSpPr/>
        </xdr:nvSpPr>
        <xdr:spPr>
          <a:xfrm>
            <a:off x="5790138" y="8219512"/>
            <a:ext cx="211601" cy="205286"/>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000" b="1">
                <a:ln>
                  <a:noFill/>
                </a:ln>
                <a:solidFill>
                  <a:sysClr val="windowText" lastClr="000000"/>
                </a:solidFill>
                <a:latin typeface="ＭＳ Ｐ明朝" panose="02020600040205080304" pitchFamily="18" charset="-128"/>
                <a:ea typeface="ＭＳ Ｐ明朝" panose="02020600040205080304" pitchFamily="18" charset="-128"/>
              </a:rPr>
              <a:t>②</a:t>
            </a:r>
          </a:p>
        </xdr:txBody>
      </xdr:sp>
      <xdr:sp macro="" textlink="">
        <xdr:nvSpPr>
          <xdr:cNvPr id="99" name="テキスト ボックス 98">
            <a:extLst>
              <a:ext uri="{FF2B5EF4-FFF2-40B4-BE49-F238E27FC236}">
                <a16:creationId xmlns:a16="http://schemas.microsoft.com/office/drawing/2014/main" id="{00000000-0008-0000-1600-000063000000}"/>
              </a:ext>
            </a:extLst>
          </xdr:cNvPr>
          <xdr:cNvSpPr txBox="1"/>
        </xdr:nvSpPr>
        <xdr:spPr>
          <a:xfrm>
            <a:off x="529078" y="5318792"/>
            <a:ext cx="3478285" cy="34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latin typeface="HG丸ｺﾞｼｯｸM-PRO" panose="020F0600000000000000" pitchFamily="50" charset="-128"/>
                <a:ea typeface="HG丸ｺﾞｼｯｸM-PRO" panose="020F0600000000000000" pitchFamily="50" charset="-128"/>
              </a:rPr>
              <a:t>パターン２：</a:t>
            </a:r>
            <a:r>
              <a:rPr kumimoji="1" lang="en-US" altLang="ja-JP" sz="1000">
                <a:latin typeface="HG丸ｺﾞｼｯｸM-PRO" panose="020F0600000000000000" pitchFamily="50" charset="-128"/>
                <a:ea typeface="HG丸ｺﾞｼｯｸM-PRO" panose="020F0600000000000000" pitchFamily="50" charset="-128"/>
              </a:rPr>
              <a:t>VCT</a:t>
            </a:r>
            <a:r>
              <a:rPr kumimoji="1" lang="ja-JP" altLang="en-US" sz="1000">
                <a:latin typeface="HG丸ｺﾞｼｯｸM-PRO" panose="020F0600000000000000" pitchFamily="50" charset="-128"/>
                <a:ea typeface="HG丸ｺﾞｼｯｸM-PRO" panose="020F0600000000000000" pitchFamily="50" charset="-128"/>
              </a:rPr>
              <a:t>をキュービクル内に取付の場合</a:t>
            </a:r>
          </a:p>
        </xdr:txBody>
      </xdr:sp>
      <xdr:cxnSp macro="">
        <xdr:nvCxnSpPr>
          <xdr:cNvPr id="100" name="直線コネクタ 99">
            <a:extLst>
              <a:ext uri="{FF2B5EF4-FFF2-40B4-BE49-F238E27FC236}">
                <a16:creationId xmlns:a16="http://schemas.microsoft.com/office/drawing/2014/main" id="{00000000-0008-0000-1600-000064000000}"/>
              </a:ext>
            </a:extLst>
          </xdr:cNvPr>
          <xdr:cNvCxnSpPr/>
        </xdr:nvCxnSpPr>
        <xdr:spPr>
          <a:xfrm>
            <a:off x="3972516" y="7419935"/>
            <a:ext cx="0" cy="327461"/>
          </a:xfrm>
          <a:prstGeom prst="line">
            <a:avLst/>
          </a:prstGeom>
          <a:ln w="12700">
            <a:prstDash val="sysDot"/>
          </a:ln>
        </xdr:spPr>
        <xdr:style>
          <a:lnRef idx="1">
            <a:schemeClr val="accent1"/>
          </a:lnRef>
          <a:fillRef idx="0">
            <a:schemeClr val="accent1"/>
          </a:fillRef>
          <a:effectRef idx="0">
            <a:schemeClr val="accent1"/>
          </a:effectRef>
          <a:fontRef idx="minor">
            <a:schemeClr val="tx1"/>
          </a:fontRef>
        </xdr:style>
      </xdr:cxnSp>
      <xdr:pic>
        <xdr:nvPicPr>
          <xdr:cNvPr id="101" name="図 100">
            <a:extLst>
              <a:ext uri="{FF2B5EF4-FFF2-40B4-BE49-F238E27FC236}">
                <a16:creationId xmlns:a16="http://schemas.microsoft.com/office/drawing/2014/main" id="{00000000-0008-0000-1600-000065000000}"/>
              </a:ext>
            </a:extLst>
          </xdr:cNvPr>
          <xdr:cNvPicPr>
            <a:picLocks noChangeAspect="1"/>
          </xdr:cNvPicPr>
        </xdr:nvPicPr>
        <xdr:blipFill>
          <a:blip xmlns:r="http://schemas.openxmlformats.org/officeDocument/2006/relationships" r:embed="rId1"/>
          <a:stretch>
            <a:fillRect/>
          </a:stretch>
        </xdr:blipFill>
        <xdr:spPr>
          <a:xfrm flipH="1">
            <a:off x="5775473" y="7568107"/>
            <a:ext cx="161926" cy="309135"/>
          </a:xfrm>
          <a:prstGeom prst="rect">
            <a:avLst/>
          </a:prstGeom>
        </xdr:spPr>
      </xdr:pic>
      <xdr:sp macro="" textlink="">
        <xdr:nvSpPr>
          <xdr:cNvPr id="102" name="フリーフォーム: 図形 101">
            <a:extLst>
              <a:ext uri="{FF2B5EF4-FFF2-40B4-BE49-F238E27FC236}">
                <a16:creationId xmlns:a16="http://schemas.microsoft.com/office/drawing/2014/main" id="{00000000-0008-0000-1600-000066000000}"/>
              </a:ext>
            </a:extLst>
          </xdr:cNvPr>
          <xdr:cNvSpPr/>
        </xdr:nvSpPr>
        <xdr:spPr>
          <a:xfrm>
            <a:off x="5058869" y="8147463"/>
            <a:ext cx="148158" cy="277037"/>
          </a:xfrm>
          <a:custGeom>
            <a:avLst/>
            <a:gdLst>
              <a:gd name="connsiteX0" fmla="*/ 0 w 997619"/>
              <a:gd name="connsiteY0" fmla="*/ 270710 h 270710"/>
              <a:gd name="connsiteX1" fmla="*/ 0 w 997619"/>
              <a:gd name="connsiteY1" fmla="*/ 30079 h 270710"/>
              <a:gd name="connsiteX2" fmla="*/ 25066 w 997619"/>
              <a:gd name="connsiteY2" fmla="*/ 5013 h 270710"/>
              <a:gd name="connsiteX3" fmla="*/ 85224 w 997619"/>
              <a:gd name="connsiteY3" fmla="*/ 0 h 270710"/>
              <a:gd name="connsiteX4" fmla="*/ 942474 w 997619"/>
              <a:gd name="connsiteY4" fmla="*/ 0 h 270710"/>
              <a:gd name="connsiteX5" fmla="*/ 987592 w 997619"/>
              <a:gd name="connsiteY5" fmla="*/ 25066 h 270710"/>
              <a:gd name="connsiteX6" fmla="*/ 997619 w 997619"/>
              <a:gd name="connsiteY6" fmla="*/ 55144 h 270710"/>
              <a:gd name="connsiteX7" fmla="*/ 997619 w 997619"/>
              <a:gd name="connsiteY7" fmla="*/ 120316 h 27071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97619" h="270710">
                <a:moveTo>
                  <a:pt x="0" y="270710"/>
                </a:moveTo>
                <a:lnTo>
                  <a:pt x="0" y="30079"/>
                </a:lnTo>
                <a:lnTo>
                  <a:pt x="25066" y="5013"/>
                </a:lnTo>
                <a:lnTo>
                  <a:pt x="85224" y="0"/>
                </a:lnTo>
                <a:lnTo>
                  <a:pt x="942474" y="0"/>
                </a:lnTo>
                <a:lnTo>
                  <a:pt x="987592" y="25066"/>
                </a:lnTo>
                <a:lnTo>
                  <a:pt x="997619" y="55144"/>
                </a:lnTo>
                <a:lnTo>
                  <a:pt x="997619" y="120316"/>
                </a:lnTo>
              </a:path>
            </a:pathLst>
          </a:custGeom>
          <a:no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endParaRPr kumimoji="1" lang="ja-JP" altLang="en-US" sz="1100"/>
          </a:p>
        </xdr:txBody>
      </xdr:sp>
      <xdr:sp macro="" textlink="">
        <xdr:nvSpPr>
          <xdr:cNvPr id="103" name="テキスト ボックス 102">
            <a:extLst>
              <a:ext uri="{FF2B5EF4-FFF2-40B4-BE49-F238E27FC236}">
                <a16:creationId xmlns:a16="http://schemas.microsoft.com/office/drawing/2014/main" id="{00000000-0008-0000-1600-000067000000}"/>
              </a:ext>
            </a:extLst>
          </xdr:cNvPr>
          <xdr:cNvSpPr txBox="1"/>
        </xdr:nvSpPr>
        <xdr:spPr>
          <a:xfrm>
            <a:off x="5580373" y="8962385"/>
            <a:ext cx="895669" cy="3287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a:latin typeface="HG丸ｺﾞｼｯｸM-PRO" panose="020F0600000000000000" pitchFamily="50" charset="-128"/>
                <a:ea typeface="HG丸ｺﾞｼｯｸM-PRO" panose="020F0600000000000000" pitchFamily="50" charset="-128"/>
              </a:rPr>
              <a:t>キュービクル</a:t>
            </a:r>
          </a:p>
        </xdr:txBody>
      </xdr:sp>
      <xdr:sp macro="" textlink="">
        <xdr:nvSpPr>
          <xdr:cNvPr id="104" name="四角形: 角を丸くする 103">
            <a:extLst>
              <a:ext uri="{FF2B5EF4-FFF2-40B4-BE49-F238E27FC236}">
                <a16:creationId xmlns:a16="http://schemas.microsoft.com/office/drawing/2014/main" id="{00000000-0008-0000-1600-000068000000}"/>
              </a:ext>
            </a:extLst>
          </xdr:cNvPr>
          <xdr:cNvSpPr/>
        </xdr:nvSpPr>
        <xdr:spPr>
          <a:xfrm>
            <a:off x="5039702" y="8415043"/>
            <a:ext cx="36000" cy="107922"/>
          </a:xfrm>
          <a:prstGeom prst="roundRect">
            <a:avLst/>
          </a:prstGeom>
          <a:solidFill>
            <a:schemeClr val="bg1">
              <a:lumMod val="75000"/>
            </a:schemeClr>
          </a:solid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5" name="円弧 104">
            <a:extLst>
              <a:ext uri="{FF2B5EF4-FFF2-40B4-BE49-F238E27FC236}">
                <a16:creationId xmlns:a16="http://schemas.microsoft.com/office/drawing/2014/main" id="{00000000-0008-0000-1600-000069000000}"/>
              </a:ext>
            </a:extLst>
          </xdr:cNvPr>
          <xdr:cNvSpPr/>
        </xdr:nvSpPr>
        <xdr:spPr>
          <a:xfrm rot="5400000" flipH="1" flipV="1">
            <a:off x="5562744" y="8351651"/>
            <a:ext cx="409014" cy="278142"/>
          </a:xfrm>
          <a:prstGeom prst="arc">
            <a:avLst>
              <a:gd name="adj1" fmla="val 16200000"/>
              <a:gd name="adj2" fmla="val 99279"/>
            </a:avLst>
          </a:prstGeom>
          <a:ln w="12700">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106" name="フリーフォーム: 図形 105">
            <a:extLst>
              <a:ext uri="{FF2B5EF4-FFF2-40B4-BE49-F238E27FC236}">
                <a16:creationId xmlns:a16="http://schemas.microsoft.com/office/drawing/2014/main" id="{00000000-0008-0000-1600-00006A000000}"/>
              </a:ext>
            </a:extLst>
          </xdr:cNvPr>
          <xdr:cNvSpPr/>
        </xdr:nvSpPr>
        <xdr:spPr>
          <a:xfrm>
            <a:off x="5209807" y="8269149"/>
            <a:ext cx="87527" cy="244334"/>
          </a:xfrm>
          <a:custGeom>
            <a:avLst/>
            <a:gdLst>
              <a:gd name="connsiteX0" fmla="*/ 542 w 88465"/>
              <a:gd name="connsiteY0" fmla="*/ 0 h 249116"/>
              <a:gd name="connsiteX1" fmla="*/ 542 w 88465"/>
              <a:gd name="connsiteY1" fmla="*/ 65943 h 249116"/>
              <a:gd name="connsiteX2" fmla="*/ 7869 w 88465"/>
              <a:gd name="connsiteY2" fmla="*/ 117231 h 249116"/>
              <a:gd name="connsiteX3" fmla="*/ 37177 w 88465"/>
              <a:gd name="connsiteY3" fmla="*/ 139212 h 249116"/>
              <a:gd name="connsiteX4" fmla="*/ 59157 w 88465"/>
              <a:gd name="connsiteY4" fmla="*/ 153866 h 249116"/>
              <a:gd name="connsiteX5" fmla="*/ 81138 w 88465"/>
              <a:gd name="connsiteY5" fmla="*/ 212481 h 249116"/>
              <a:gd name="connsiteX6" fmla="*/ 88465 w 88465"/>
              <a:gd name="connsiteY6" fmla="*/ 249116 h 24911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88465" h="249116">
                <a:moveTo>
                  <a:pt x="542" y="0"/>
                </a:moveTo>
                <a:cubicBezTo>
                  <a:pt x="542" y="21981"/>
                  <a:pt x="-679" y="46405"/>
                  <a:pt x="542" y="65943"/>
                </a:cubicBezTo>
                <a:cubicBezTo>
                  <a:pt x="1763" y="85481"/>
                  <a:pt x="7869" y="117231"/>
                  <a:pt x="7869" y="117231"/>
                </a:cubicBezTo>
                <a:cubicBezTo>
                  <a:pt x="13975" y="129442"/>
                  <a:pt x="37177" y="139212"/>
                  <a:pt x="37177" y="139212"/>
                </a:cubicBezTo>
                <a:cubicBezTo>
                  <a:pt x="45725" y="145318"/>
                  <a:pt x="51830" y="141655"/>
                  <a:pt x="59157" y="153866"/>
                </a:cubicBezTo>
                <a:cubicBezTo>
                  <a:pt x="66484" y="166077"/>
                  <a:pt x="76253" y="196606"/>
                  <a:pt x="81138" y="212481"/>
                </a:cubicBezTo>
                <a:cubicBezTo>
                  <a:pt x="86023" y="228356"/>
                  <a:pt x="87244" y="238736"/>
                  <a:pt x="88465" y="249116"/>
                </a:cubicBezTo>
              </a:path>
            </a:pathLst>
          </a:custGeom>
          <a:no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107" name="Picture 12">
            <a:extLst>
              <a:ext uri="{FF2B5EF4-FFF2-40B4-BE49-F238E27FC236}">
                <a16:creationId xmlns:a16="http://schemas.microsoft.com/office/drawing/2014/main" id="{00000000-0008-0000-1600-00006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6616075" y="7393597"/>
            <a:ext cx="261898" cy="46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108" name="直線コネクタ 107">
            <a:extLst>
              <a:ext uri="{FF2B5EF4-FFF2-40B4-BE49-F238E27FC236}">
                <a16:creationId xmlns:a16="http://schemas.microsoft.com/office/drawing/2014/main" id="{00000000-0008-0000-1600-00006C000000}"/>
              </a:ext>
            </a:extLst>
          </xdr:cNvPr>
          <xdr:cNvCxnSpPr/>
        </xdr:nvCxnSpPr>
        <xdr:spPr>
          <a:xfrm>
            <a:off x="6301914" y="7472165"/>
            <a:ext cx="349813" cy="0"/>
          </a:xfrm>
          <a:prstGeom prst="line">
            <a:avLst/>
          </a:prstGeom>
          <a:ln w="12700">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09" name="直線コネクタ 108">
            <a:extLst>
              <a:ext uri="{FF2B5EF4-FFF2-40B4-BE49-F238E27FC236}">
                <a16:creationId xmlns:a16="http://schemas.microsoft.com/office/drawing/2014/main" id="{00000000-0008-0000-1600-00006D000000}"/>
              </a:ext>
            </a:extLst>
          </xdr:cNvPr>
          <xdr:cNvCxnSpPr/>
        </xdr:nvCxnSpPr>
        <xdr:spPr>
          <a:xfrm>
            <a:off x="5982834" y="7472165"/>
            <a:ext cx="337284" cy="0"/>
          </a:xfrm>
          <a:prstGeom prst="line">
            <a:avLst/>
          </a:prstGeom>
          <a:ln w="12700">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10" name="直線コネクタ 109">
            <a:extLst>
              <a:ext uri="{FF2B5EF4-FFF2-40B4-BE49-F238E27FC236}">
                <a16:creationId xmlns:a16="http://schemas.microsoft.com/office/drawing/2014/main" id="{00000000-0008-0000-1600-00006E000000}"/>
              </a:ext>
            </a:extLst>
          </xdr:cNvPr>
          <xdr:cNvCxnSpPr/>
        </xdr:nvCxnSpPr>
        <xdr:spPr>
          <a:xfrm>
            <a:off x="6301914" y="7474352"/>
            <a:ext cx="0" cy="1216959"/>
          </a:xfrm>
          <a:prstGeom prst="line">
            <a:avLst/>
          </a:prstGeom>
          <a:ln w="12700">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11" name="直線コネクタ 110">
            <a:extLst>
              <a:ext uri="{FF2B5EF4-FFF2-40B4-BE49-F238E27FC236}">
                <a16:creationId xmlns:a16="http://schemas.microsoft.com/office/drawing/2014/main" id="{00000000-0008-0000-1600-00006F000000}"/>
              </a:ext>
            </a:extLst>
          </xdr:cNvPr>
          <xdr:cNvCxnSpPr/>
        </xdr:nvCxnSpPr>
        <xdr:spPr>
          <a:xfrm>
            <a:off x="6301914" y="7980911"/>
            <a:ext cx="349813" cy="0"/>
          </a:xfrm>
          <a:prstGeom prst="line">
            <a:avLst/>
          </a:prstGeom>
          <a:ln w="12700">
            <a:prstDash val="sysDot"/>
          </a:ln>
        </xdr:spPr>
        <xdr:style>
          <a:lnRef idx="1">
            <a:schemeClr val="accent1"/>
          </a:lnRef>
          <a:fillRef idx="0">
            <a:schemeClr val="accent1"/>
          </a:fillRef>
          <a:effectRef idx="0">
            <a:schemeClr val="accent1"/>
          </a:effectRef>
          <a:fontRef idx="minor">
            <a:schemeClr val="tx1"/>
          </a:fontRef>
        </xdr:style>
      </xdr:cxnSp>
      <xdr:pic>
        <xdr:nvPicPr>
          <xdr:cNvPr id="112" name="Picture 12">
            <a:extLst>
              <a:ext uri="{FF2B5EF4-FFF2-40B4-BE49-F238E27FC236}">
                <a16:creationId xmlns:a16="http://schemas.microsoft.com/office/drawing/2014/main" id="{00000000-0008-0000-1600-000070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6635125" y="7902343"/>
            <a:ext cx="261898" cy="468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113" name="直線コネクタ 112">
            <a:extLst>
              <a:ext uri="{FF2B5EF4-FFF2-40B4-BE49-F238E27FC236}">
                <a16:creationId xmlns:a16="http://schemas.microsoft.com/office/drawing/2014/main" id="{00000000-0008-0000-1600-000071000000}"/>
              </a:ext>
            </a:extLst>
          </xdr:cNvPr>
          <xdr:cNvCxnSpPr/>
        </xdr:nvCxnSpPr>
        <xdr:spPr>
          <a:xfrm>
            <a:off x="6301914" y="8461083"/>
            <a:ext cx="349813" cy="0"/>
          </a:xfrm>
          <a:prstGeom prst="line">
            <a:avLst/>
          </a:prstGeom>
          <a:ln w="12700">
            <a:prstDash val="sysDot"/>
          </a:ln>
        </xdr:spPr>
        <xdr:style>
          <a:lnRef idx="1">
            <a:schemeClr val="accent1"/>
          </a:lnRef>
          <a:fillRef idx="0">
            <a:schemeClr val="accent1"/>
          </a:fillRef>
          <a:effectRef idx="0">
            <a:schemeClr val="accent1"/>
          </a:effectRef>
          <a:fontRef idx="minor">
            <a:schemeClr val="tx1"/>
          </a:fontRef>
        </xdr:style>
      </xdr:cxnSp>
      <xdr:pic>
        <xdr:nvPicPr>
          <xdr:cNvPr id="114" name="Picture 12">
            <a:extLst>
              <a:ext uri="{FF2B5EF4-FFF2-40B4-BE49-F238E27FC236}">
                <a16:creationId xmlns:a16="http://schemas.microsoft.com/office/drawing/2014/main" id="{00000000-0008-0000-1600-00007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6625600" y="8382515"/>
            <a:ext cx="261898" cy="468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5" name="グループ化 458">
            <a:extLst>
              <a:ext uri="{FF2B5EF4-FFF2-40B4-BE49-F238E27FC236}">
                <a16:creationId xmlns:a16="http://schemas.microsoft.com/office/drawing/2014/main" id="{00000000-0008-0000-1600-000073000000}"/>
              </a:ext>
            </a:extLst>
          </xdr:cNvPr>
          <xdr:cNvGrpSpPr>
            <a:grpSpLocks noChangeAspect="1"/>
          </xdr:cNvGrpSpPr>
        </xdr:nvGrpSpPr>
        <xdr:grpSpPr bwMode="auto">
          <a:xfrm rot="5400000">
            <a:off x="6256092" y="8637146"/>
            <a:ext cx="76199" cy="112956"/>
            <a:chOff x="4950391" y="3218106"/>
            <a:chExt cx="252941" cy="218017"/>
          </a:xfrm>
        </xdr:grpSpPr>
        <xdr:sp macro="" textlink="">
          <xdr:nvSpPr>
            <xdr:cNvPr id="120" name="フリーフォーム 145">
              <a:extLst>
                <a:ext uri="{FF2B5EF4-FFF2-40B4-BE49-F238E27FC236}">
                  <a16:creationId xmlns:a16="http://schemas.microsoft.com/office/drawing/2014/main" id="{00000000-0008-0000-1600-000078000000}"/>
                </a:ext>
              </a:extLst>
            </xdr:cNvPr>
            <xdr:cNvSpPr/>
          </xdr:nvSpPr>
          <xdr:spPr bwMode="auto">
            <a:xfrm rot="16200000">
              <a:off x="4967853" y="3263879"/>
              <a:ext cx="218017" cy="126470"/>
            </a:xfrm>
            <a:custGeom>
              <a:avLst/>
              <a:gdLst>
                <a:gd name="connsiteX0" fmla="*/ 0 w 268941"/>
                <a:gd name="connsiteY0" fmla="*/ 123265 h 134492"/>
                <a:gd name="connsiteX1" fmla="*/ 78441 w 268941"/>
                <a:gd name="connsiteY1" fmla="*/ 11206 h 134492"/>
                <a:gd name="connsiteX2" fmla="*/ 156882 w 268941"/>
                <a:gd name="connsiteY2" fmla="*/ 134471 h 134492"/>
                <a:gd name="connsiteX3" fmla="*/ 268941 w 268941"/>
                <a:gd name="connsiteY3" fmla="*/ 0 h 134492"/>
              </a:gdLst>
              <a:ahLst/>
              <a:cxnLst>
                <a:cxn ang="0">
                  <a:pos x="connsiteX0" y="connsiteY0"/>
                </a:cxn>
                <a:cxn ang="0">
                  <a:pos x="connsiteX1" y="connsiteY1"/>
                </a:cxn>
                <a:cxn ang="0">
                  <a:pos x="connsiteX2" y="connsiteY2"/>
                </a:cxn>
                <a:cxn ang="0">
                  <a:pos x="connsiteX3" y="connsiteY3"/>
                </a:cxn>
              </a:cxnLst>
              <a:rect l="l" t="t" r="r" b="b"/>
              <a:pathLst>
                <a:path w="268941" h="134492">
                  <a:moveTo>
                    <a:pt x="0" y="123265"/>
                  </a:moveTo>
                  <a:cubicBezTo>
                    <a:pt x="26147" y="66301"/>
                    <a:pt x="52294" y="9338"/>
                    <a:pt x="78441" y="11206"/>
                  </a:cubicBezTo>
                  <a:cubicBezTo>
                    <a:pt x="104588" y="13074"/>
                    <a:pt x="125132" y="136339"/>
                    <a:pt x="156882" y="134471"/>
                  </a:cubicBezTo>
                  <a:cubicBezTo>
                    <a:pt x="188632" y="132603"/>
                    <a:pt x="228786" y="66301"/>
                    <a:pt x="268941" y="0"/>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21" name="フリーフォーム 146">
              <a:extLst>
                <a:ext uri="{FF2B5EF4-FFF2-40B4-BE49-F238E27FC236}">
                  <a16:creationId xmlns:a16="http://schemas.microsoft.com/office/drawing/2014/main" id="{00000000-0008-0000-1600-000079000000}"/>
                </a:ext>
              </a:extLst>
            </xdr:cNvPr>
            <xdr:cNvSpPr/>
          </xdr:nvSpPr>
          <xdr:spPr bwMode="auto">
            <a:xfrm rot="16200000">
              <a:off x="5094324" y="3263879"/>
              <a:ext cx="218017" cy="126470"/>
            </a:xfrm>
            <a:custGeom>
              <a:avLst/>
              <a:gdLst>
                <a:gd name="connsiteX0" fmla="*/ 0 w 268941"/>
                <a:gd name="connsiteY0" fmla="*/ 123265 h 134492"/>
                <a:gd name="connsiteX1" fmla="*/ 78441 w 268941"/>
                <a:gd name="connsiteY1" fmla="*/ 11206 h 134492"/>
                <a:gd name="connsiteX2" fmla="*/ 156882 w 268941"/>
                <a:gd name="connsiteY2" fmla="*/ 134471 h 134492"/>
                <a:gd name="connsiteX3" fmla="*/ 268941 w 268941"/>
                <a:gd name="connsiteY3" fmla="*/ 0 h 134492"/>
              </a:gdLst>
              <a:ahLst/>
              <a:cxnLst>
                <a:cxn ang="0">
                  <a:pos x="connsiteX0" y="connsiteY0"/>
                </a:cxn>
                <a:cxn ang="0">
                  <a:pos x="connsiteX1" y="connsiteY1"/>
                </a:cxn>
                <a:cxn ang="0">
                  <a:pos x="connsiteX2" y="connsiteY2"/>
                </a:cxn>
                <a:cxn ang="0">
                  <a:pos x="connsiteX3" y="connsiteY3"/>
                </a:cxn>
              </a:cxnLst>
              <a:rect l="l" t="t" r="r" b="b"/>
              <a:pathLst>
                <a:path w="268941" h="134492">
                  <a:moveTo>
                    <a:pt x="0" y="123265"/>
                  </a:moveTo>
                  <a:cubicBezTo>
                    <a:pt x="26147" y="66301"/>
                    <a:pt x="52294" y="9338"/>
                    <a:pt x="78441" y="11206"/>
                  </a:cubicBezTo>
                  <a:cubicBezTo>
                    <a:pt x="104588" y="13074"/>
                    <a:pt x="125132" y="136339"/>
                    <a:pt x="156882" y="134471"/>
                  </a:cubicBezTo>
                  <a:cubicBezTo>
                    <a:pt x="188632" y="132603"/>
                    <a:pt x="228786" y="66301"/>
                    <a:pt x="268941" y="0"/>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sp macro="" textlink="">
        <xdr:nvSpPr>
          <xdr:cNvPr id="116" name="正方形/長方形 115">
            <a:extLst>
              <a:ext uri="{FF2B5EF4-FFF2-40B4-BE49-F238E27FC236}">
                <a16:creationId xmlns:a16="http://schemas.microsoft.com/office/drawing/2014/main" id="{00000000-0008-0000-1600-000074000000}"/>
              </a:ext>
            </a:extLst>
          </xdr:cNvPr>
          <xdr:cNvSpPr/>
        </xdr:nvSpPr>
        <xdr:spPr>
          <a:xfrm>
            <a:off x="6392476" y="7975784"/>
            <a:ext cx="215523" cy="209771"/>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000" b="1">
                <a:ln>
                  <a:noFill/>
                </a:ln>
                <a:solidFill>
                  <a:sysClr val="windowText" lastClr="000000"/>
                </a:solidFill>
                <a:latin typeface="ＭＳ Ｐ明朝" panose="02020600040205080304" pitchFamily="18" charset="-128"/>
                <a:ea typeface="ＭＳ Ｐ明朝" panose="02020600040205080304" pitchFamily="18" charset="-128"/>
              </a:rPr>
              <a:t>③</a:t>
            </a:r>
          </a:p>
        </xdr:txBody>
      </xdr:sp>
      <xdr:sp macro="" textlink="">
        <xdr:nvSpPr>
          <xdr:cNvPr id="117" name="正方形/長方形 116">
            <a:extLst>
              <a:ext uri="{FF2B5EF4-FFF2-40B4-BE49-F238E27FC236}">
                <a16:creationId xmlns:a16="http://schemas.microsoft.com/office/drawing/2014/main" id="{00000000-0008-0000-1600-000075000000}"/>
              </a:ext>
            </a:extLst>
          </xdr:cNvPr>
          <xdr:cNvSpPr/>
        </xdr:nvSpPr>
        <xdr:spPr>
          <a:xfrm>
            <a:off x="6382951" y="8475007"/>
            <a:ext cx="215523" cy="209770"/>
          </a:xfrm>
          <a:prstGeom prst="rect">
            <a:avLst/>
          </a:prstGeom>
          <a:noFill/>
          <a:ln w="158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000" b="1">
                <a:ln>
                  <a:noFill/>
                </a:ln>
                <a:solidFill>
                  <a:sysClr val="windowText" lastClr="000000"/>
                </a:solidFill>
                <a:latin typeface="ＭＳ Ｐ明朝" panose="02020600040205080304" pitchFamily="18" charset="-128"/>
                <a:ea typeface="ＭＳ Ｐ明朝" panose="02020600040205080304" pitchFamily="18" charset="-128"/>
              </a:rPr>
              <a:t>④</a:t>
            </a:r>
          </a:p>
        </xdr:txBody>
      </xdr:sp>
      <xdr:sp macro="" textlink="">
        <xdr:nvSpPr>
          <xdr:cNvPr id="118" name="円弧 117">
            <a:extLst>
              <a:ext uri="{FF2B5EF4-FFF2-40B4-BE49-F238E27FC236}">
                <a16:creationId xmlns:a16="http://schemas.microsoft.com/office/drawing/2014/main" id="{00000000-0008-0000-1600-000076000000}"/>
              </a:ext>
            </a:extLst>
          </xdr:cNvPr>
          <xdr:cNvSpPr/>
        </xdr:nvSpPr>
        <xdr:spPr>
          <a:xfrm rot="5400000" flipH="1" flipV="1">
            <a:off x="5859592" y="7467243"/>
            <a:ext cx="263711" cy="259249"/>
          </a:xfrm>
          <a:prstGeom prst="arc">
            <a:avLst/>
          </a:prstGeom>
          <a:ln w="12700">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119" name="フリーフォーム: 図形 118">
            <a:extLst>
              <a:ext uri="{FF2B5EF4-FFF2-40B4-BE49-F238E27FC236}">
                <a16:creationId xmlns:a16="http://schemas.microsoft.com/office/drawing/2014/main" id="{00000000-0008-0000-1600-000077000000}"/>
              </a:ext>
            </a:extLst>
          </xdr:cNvPr>
          <xdr:cNvSpPr/>
        </xdr:nvSpPr>
        <xdr:spPr>
          <a:xfrm>
            <a:off x="5770042" y="7829102"/>
            <a:ext cx="98180" cy="466638"/>
          </a:xfrm>
          <a:custGeom>
            <a:avLst/>
            <a:gdLst>
              <a:gd name="connsiteX0" fmla="*/ 0 w 87923"/>
              <a:gd name="connsiteY0" fmla="*/ 432289 h 432289"/>
              <a:gd name="connsiteX1" fmla="*/ 58615 w 87923"/>
              <a:gd name="connsiteY1" fmla="*/ 351693 h 432289"/>
              <a:gd name="connsiteX2" fmla="*/ 80596 w 87923"/>
              <a:gd name="connsiteY2" fmla="*/ 263769 h 432289"/>
              <a:gd name="connsiteX3" fmla="*/ 80596 w 87923"/>
              <a:gd name="connsiteY3" fmla="*/ 175846 h 432289"/>
              <a:gd name="connsiteX4" fmla="*/ 87923 w 87923"/>
              <a:gd name="connsiteY4" fmla="*/ 0 h 43228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7923" h="432289">
                <a:moveTo>
                  <a:pt x="0" y="432289"/>
                </a:moveTo>
                <a:cubicBezTo>
                  <a:pt x="22591" y="406034"/>
                  <a:pt x="45182" y="379780"/>
                  <a:pt x="58615" y="351693"/>
                </a:cubicBezTo>
                <a:cubicBezTo>
                  <a:pt x="72048" y="323606"/>
                  <a:pt x="76933" y="293077"/>
                  <a:pt x="80596" y="263769"/>
                </a:cubicBezTo>
                <a:cubicBezTo>
                  <a:pt x="84260" y="234461"/>
                  <a:pt x="79375" y="219807"/>
                  <a:pt x="80596" y="175846"/>
                </a:cubicBezTo>
                <a:cubicBezTo>
                  <a:pt x="81817" y="131884"/>
                  <a:pt x="84870" y="65942"/>
                  <a:pt x="87923" y="0"/>
                </a:cubicBezTo>
              </a:path>
            </a:pathLst>
          </a:custGeom>
          <a:no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13</xdr:col>
      <xdr:colOff>266700</xdr:colOff>
      <xdr:row>2</xdr:row>
      <xdr:rowOff>19050</xdr:rowOff>
    </xdr:from>
    <xdr:to>
      <xdr:col>17</xdr:col>
      <xdr:colOff>510428</xdr:colOff>
      <xdr:row>4</xdr:row>
      <xdr:rowOff>48186</xdr:rowOff>
    </xdr:to>
    <xdr:sp macro="" textlink="">
      <xdr:nvSpPr>
        <xdr:cNvPr id="127" name="テキスト ボックス 126">
          <a:hlinkClick xmlns:r="http://schemas.openxmlformats.org/officeDocument/2006/relationships" r:id="rId3"/>
          <a:extLst>
            <a:ext uri="{FF2B5EF4-FFF2-40B4-BE49-F238E27FC236}">
              <a16:creationId xmlns:a16="http://schemas.microsoft.com/office/drawing/2014/main" id="{00000000-0008-0000-1600-00007F000000}"/>
            </a:ext>
          </a:extLst>
        </xdr:cNvPr>
        <xdr:cNvSpPr txBox="1"/>
      </xdr:nvSpPr>
      <xdr:spPr>
        <a:xfrm>
          <a:off x="9105900" y="37147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13</xdr:col>
      <xdr:colOff>228600</xdr:colOff>
      <xdr:row>2</xdr:row>
      <xdr:rowOff>9525</xdr:rowOff>
    </xdr:from>
    <xdr:to>
      <xdr:col>17</xdr:col>
      <xdr:colOff>472328</xdr:colOff>
      <xdr:row>4</xdr:row>
      <xdr:rowOff>38661</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1700-000002000000}"/>
            </a:ext>
          </a:extLst>
        </xdr:cNvPr>
        <xdr:cNvSpPr txBox="1"/>
      </xdr:nvSpPr>
      <xdr:spPr>
        <a:xfrm>
          <a:off x="7296150" y="27622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133350</xdr:colOff>
          <xdr:row>9</xdr:row>
          <xdr:rowOff>69850</xdr:rowOff>
        </xdr:from>
        <xdr:to>
          <xdr:col>9</xdr:col>
          <xdr:colOff>0</xdr:colOff>
          <xdr:row>9</xdr:row>
          <xdr:rowOff>247650</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18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146050</xdr:colOff>
          <xdr:row>9</xdr:row>
          <xdr:rowOff>69850</xdr:rowOff>
        </xdr:from>
        <xdr:to>
          <xdr:col>15</xdr:col>
          <xdr:colOff>374650</xdr:colOff>
          <xdr:row>9</xdr:row>
          <xdr:rowOff>247650</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18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76200</xdr:colOff>
      <xdr:row>2</xdr:row>
      <xdr:rowOff>19050</xdr:rowOff>
    </xdr:from>
    <xdr:to>
      <xdr:col>28</xdr:col>
      <xdr:colOff>319928</xdr:colOff>
      <xdr:row>4</xdr:row>
      <xdr:rowOff>57711</xdr:rowOff>
    </xdr:to>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00000000-0008-0000-1800-000004000000}"/>
            </a:ext>
          </a:extLst>
        </xdr:cNvPr>
        <xdr:cNvSpPr txBox="1"/>
      </xdr:nvSpPr>
      <xdr:spPr>
        <a:xfrm>
          <a:off x="11372850" y="285750"/>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oneCellAnchor>
    <xdr:from>
      <xdr:col>24</xdr:col>
      <xdr:colOff>0</xdr:colOff>
      <xdr:row>16</xdr:row>
      <xdr:rowOff>0</xdr:rowOff>
    </xdr:from>
    <xdr:ext cx="3753969" cy="693267"/>
    <xdr:sp macro="" textlink="">
      <xdr:nvSpPr>
        <xdr:cNvPr id="5" name="テキスト ボックス 4">
          <a:extLst>
            <a:ext uri="{FF2B5EF4-FFF2-40B4-BE49-F238E27FC236}">
              <a16:creationId xmlns:a16="http://schemas.microsoft.com/office/drawing/2014/main" id="{00000000-0008-0000-1800-000005000000}"/>
            </a:ext>
          </a:extLst>
        </xdr:cNvPr>
        <xdr:cNvSpPr txBox="1"/>
      </xdr:nvSpPr>
      <xdr:spPr>
        <a:xfrm>
          <a:off x="11296650" y="8096250"/>
          <a:ext cx="3753969" cy="69326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Ins="108000" rtlCol="0" anchor="t">
          <a:spAutoFit/>
        </a:bodyPr>
        <a:lstStyle/>
        <a:p>
          <a:r>
            <a:rPr kumimoji="1" lang="ja-JP" altLang="en-US" sz="1400">
              <a:solidFill>
                <a:srgbClr val="FF0000"/>
              </a:solidFill>
            </a:rPr>
            <a:t>出力制御ユニットを</a:t>
          </a:r>
          <a:r>
            <a:rPr kumimoji="1" lang="en-US" altLang="ja-JP" sz="1400">
              <a:solidFill>
                <a:srgbClr val="FF0000"/>
              </a:solidFill>
            </a:rPr>
            <a:t>2</a:t>
          </a:r>
          <a:r>
            <a:rPr kumimoji="1" lang="ja-JP" altLang="en-US" sz="1400">
              <a:solidFill>
                <a:srgbClr val="FF0000"/>
              </a:solidFill>
            </a:rPr>
            <a:t>台以上使用する場合は</a:t>
          </a:r>
          <a:endParaRPr kumimoji="1" lang="en-US" altLang="ja-JP" sz="1400">
            <a:solidFill>
              <a:srgbClr val="FF0000"/>
            </a:solidFill>
          </a:endParaRPr>
        </a:p>
        <a:p>
          <a:r>
            <a:rPr kumimoji="1" lang="ja-JP" altLang="en-US" sz="1400">
              <a:solidFill>
                <a:srgbClr val="FF0000"/>
              </a:solidFill>
            </a:rPr>
            <a:t>手入力をお願いします。</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66</xdr:col>
      <xdr:colOff>163167</xdr:colOff>
      <xdr:row>16</xdr:row>
      <xdr:rowOff>186773</xdr:rowOff>
    </xdr:from>
    <xdr:ext cx="4371975" cy="252857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0259667" y="3996773"/>
          <a:ext cx="4371975" cy="25285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800"/>
            <a:t>【</a:t>
          </a:r>
          <a:r>
            <a:rPr kumimoji="1" lang="ja-JP" altLang="en-US" sz="800"/>
            <a:t>直流発電機</a:t>
          </a:r>
          <a:r>
            <a:rPr kumimoji="1" lang="en-US" altLang="ja-JP" sz="800"/>
            <a:t>-</a:t>
          </a:r>
          <a:r>
            <a:rPr kumimoji="1" lang="ja-JP" altLang="en-US" sz="800"/>
            <a:t>その他特記事項</a:t>
          </a:r>
          <a:r>
            <a:rPr kumimoji="1" lang="en-US" altLang="ja-JP" sz="800"/>
            <a:t>】</a:t>
          </a:r>
          <a:r>
            <a:rPr kumimoji="1" lang="ja-JP" altLang="en-US" sz="800"/>
            <a:t>欄</a:t>
          </a:r>
          <a:r>
            <a:rPr kumimoji="1" lang="en-US" altLang="ja-JP" sz="800"/>
            <a:t>_</a:t>
          </a:r>
          <a:r>
            <a:rPr kumimoji="1" lang="ja-JP" altLang="en-US" sz="800"/>
            <a:t>記載例</a:t>
          </a:r>
          <a:endParaRPr kumimoji="1" lang="en-US" altLang="ja-JP" sz="800"/>
        </a:p>
        <a:p>
          <a:endParaRPr kumimoji="1" lang="en-US" altLang="ja-JP" sz="800"/>
        </a:p>
        <a:p>
          <a:r>
            <a:rPr kumimoji="1" lang="ja-JP" altLang="en-US" sz="800"/>
            <a:t>〇パネル</a:t>
          </a:r>
          <a:endParaRPr kumimoji="1" lang="en-US" altLang="ja-JP" sz="8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a:t>　メーカー：</a:t>
          </a:r>
          <a:r>
            <a:rPr kumimoji="1" lang="ja-JP" altLang="ja-JP" sz="800">
              <a:solidFill>
                <a:schemeClr val="dk1"/>
              </a:solidFill>
              <a:effectLst/>
              <a:latin typeface="+mn-lt"/>
              <a:ea typeface="+mn-ea"/>
              <a:cs typeface="+mn-cs"/>
            </a:rPr>
            <a:t>〇〇〇〇</a:t>
          </a:r>
          <a:r>
            <a:rPr kumimoji="1" lang="ja-JP" altLang="en-US" sz="800">
              <a:solidFill>
                <a:schemeClr val="dk1"/>
              </a:solidFill>
              <a:effectLst/>
              <a:latin typeface="+mn-lt"/>
              <a:ea typeface="+mn-ea"/>
              <a:cs typeface="+mn-cs"/>
            </a:rPr>
            <a:t>株式会社</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型　　式：〇〇〇〇</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出　　力：</a:t>
          </a:r>
          <a:r>
            <a:rPr kumimoji="1" lang="ja-JP" altLang="ja-JP" sz="800">
              <a:solidFill>
                <a:schemeClr val="dk1"/>
              </a:solidFill>
              <a:effectLst/>
              <a:latin typeface="+mn-lt"/>
              <a:ea typeface="+mn-ea"/>
              <a:cs typeface="+mn-cs"/>
            </a:rPr>
            <a:t>〇〇〇</a:t>
          </a:r>
          <a:r>
            <a:rPr kumimoji="1" lang="en-US" altLang="ja-JP" sz="800">
              <a:solidFill>
                <a:schemeClr val="dk1"/>
              </a:solidFill>
              <a:effectLst/>
              <a:latin typeface="+mn-lt"/>
              <a:ea typeface="+mn-ea"/>
              <a:cs typeface="+mn-cs"/>
            </a:rPr>
            <a:t>W</a:t>
          </a:r>
          <a:r>
            <a:rPr kumimoji="1" lang="ja-JP" altLang="en-US" sz="800">
              <a:solidFill>
                <a:schemeClr val="dk1"/>
              </a:solidFill>
              <a:effectLst/>
              <a:latin typeface="+mn-lt"/>
              <a:ea typeface="+mn-ea"/>
              <a:cs typeface="+mn-cs"/>
            </a:rPr>
            <a:t>（パネル</a:t>
          </a:r>
          <a:r>
            <a:rPr kumimoji="1" lang="en-US" altLang="ja-JP" sz="800">
              <a:solidFill>
                <a:schemeClr val="dk1"/>
              </a:solidFill>
              <a:effectLst/>
              <a:latin typeface="+mn-lt"/>
              <a:ea typeface="+mn-ea"/>
              <a:cs typeface="+mn-cs"/>
            </a:rPr>
            <a:t>1</a:t>
          </a:r>
          <a:r>
            <a:rPr kumimoji="1" lang="ja-JP" altLang="en-US" sz="800">
              <a:solidFill>
                <a:schemeClr val="dk1"/>
              </a:solidFill>
              <a:effectLst/>
              <a:latin typeface="+mn-lt"/>
              <a:ea typeface="+mn-ea"/>
              <a:cs typeface="+mn-cs"/>
            </a:rPr>
            <a:t>枚あたりの出力を「</a:t>
          </a:r>
          <a:r>
            <a:rPr kumimoji="1" lang="en-US" altLang="ja-JP" sz="800">
              <a:solidFill>
                <a:schemeClr val="dk1"/>
              </a:solidFill>
              <a:effectLst/>
              <a:latin typeface="+mn-lt"/>
              <a:ea typeface="+mn-ea"/>
              <a:cs typeface="+mn-cs"/>
            </a:rPr>
            <a:t>W</a:t>
          </a:r>
          <a:r>
            <a:rPr kumimoji="1" lang="ja-JP" altLang="en-US" sz="800">
              <a:solidFill>
                <a:schemeClr val="dk1"/>
              </a:solidFill>
              <a:effectLst/>
              <a:latin typeface="+mn-lt"/>
              <a:ea typeface="+mn-ea"/>
              <a:cs typeface="+mn-cs"/>
            </a:rPr>
            <a:t>（ワット）」で記載ください）</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使用枚数：</a:t>
          </a:r>
          <a:r>
            <a:rPr kumimoji="1" lang="ja-JP" altLang="ja-JP" sz="800">
              <a:solidFill>
                <a:schemeClr val="dk1"/>
              </a:solidFill>
              <a:effectLst/>
              <a:latin typeface="+mn-lt"/>
              <a:ea typeface="+mn-ea"/>
              <a:cs typeface="+mn-cs"/>
            </a:rPr>
            <a:t>〇〇</a:t>
          </a:r>
          <a:r>
            <a:rPr kumimoji="1" lang="ja-JP" altLang="en-US" sz="800">
              <a:solidFill>
                <a:schemeClr val="dk1"/>
              </a:solidFill>
              <a:effectLst/>
              <a:latin typeface="+mn-lt"/>
              <a:ea typeface="+mn-ea"/>
              <a:cs typeface="+mn-cs"/>
            </a:rPr>
            <a:t>枚</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直流出力：</a:t>
          </a:r>
          <a:r>
            <a:rPr kumimoji="1" lang="ja-JP" altLang="ja-JP" sz="800">
              <a:solidFill>
                <a:schemeClr val="dk1"/>
              </a:solidFill>
              <a:effectLst/>
              <a:latin typeface="+mn-lt"/>
              <a:ea typeface="+mn-ea"/>
              <a:cs typeface="+mn-cs"/>
            </a:rPr>
            <a:t>〇〇〇〇</a:t>
          </a:r>
          <a:r>
            <a:rPr kumimoji="1" lang="en-US" altLang="ja-JP" sz="800">
              <a:solidFill>
                <a:schemeClr val="dk1"/>
              </a:solidFill>
              <a:effectLst/>
              <a:latin typeface="+mn-lt"/>
              <a:ea typeface="+mn-ea"/>
              <a:cs typeface="+mn-cs"/>
            </a:rPr>
            <a:t>kW</a:t>
          </a:r>
          <a:r>
            <a:rPr kumimoji="1" lang="ja-JP" altLang="en-US" sz="800">
              <a:solidFill>
                <a:schemeClr val="dk1"/>
              </a:solidFill>
              <a:effectLst/>
              <a:latin typeface="+mn-lt"/>
              <a:ea typeface="+mn-ea"/>
              <a:cs typeface="+mn-cs"/>
            </a:rPr>
            <a:t>（</a:t>
          </a:r>
          <a:r>
            <a:rPr kumimoji="1" lang="en-US" altLang="ja-JP" sz="800">
              <a:solidFill>
                <a:schemeClr val="dk1"/>
              </a:solidFill>
              <a:effectLst/>
              <a:latin typeface="+mn-lt"/>
              <a:ea typeface="+mn-ea"/>
              <a:cs typeface="+mn-cs"/>
            </a:rPr>
            <a:t>2</a:t>
          </a:r>
          <a:r>
            <a:rPr kumimoji="1" lang="ja-JP" altLang="en-US" sz="800">
              <a:solidFill>
                <a:schemeClr val="dk1"/>
              </a:solidFill>
              <a:effectLst/>
              <a:latin typeface="+mn-lt"/>
              <a:ea typeface="+mn-ea"/>
              <a:cs typeface="+mn-cs"/>
            </a:rPr>
            <a:t>段上の「直流最大出力」欄と一致させてください。）</a:t>
          </a:r>
          <a:endParaRPr kumimoji="1" lang="en-US" altLang="ja-JP" sz="800">
            <a:solidFill>
              <a:schemeClr val="dk1"/>
            </a:solidFill>
            <a:effectLst/>
            <a:latin typeface="+mn-lt"/>
            <a:ea typeface="+mn-ea"/>
            <a:cs typeface="+mn-cs"/>
          </a:endParaRPr>
        </a:p>
        <a:p>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〇</a:t>
          </a:r>
          <a:r>
            <a:rPr kumimoji="1" lang="en-US" altLang="ja-JP" sz="800">
              <a:solidFill>
                <a:schemeClr val="dk1"/>
              </a:solidFill>
              <a:effectLst/>
              <a:latin typeface="+mn-lt"/>
              <a:ea typeface="+mn-ea"/>
              <a:cs typeface="+mn-cs"/>
            </a:rPr>
            <a:t>PCS1</a:t>
          </a:r>
          <a:r>
            <a:rPr kumimoji="1" lang="ja-JP" altLang="en-US" sz="800">
              <a:solidFill>
                <a:schemeClr val="dk1"/>
              </a:solidFill>
              <a:effectLst/>
              <a:latin typeface="+mn-lt"/>
              <a:ea typeface="+mn-ea"/>
              <a:cs typeface="+mn-cs"/>
            </a:rPr>
            <a:t>台当たりのパネル出力</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PCSNo1</a:t>
          </a:r>
          <a:r>
            <a:rPr kumimoji="1" lang="ja-JP" altLang="en-US" sz="800">
              <a:solidFill>
                <a:schemeClr val="dk1"/>
              </a:solidFill>
              <a:effectLst/>
              <a:latin typeface="+mn-lt"/>
              <a:ea typeface="+mn-ea"/>
              <a:cs typeface="+mn-cs"/>
            </a:rPr>
            <a:t>～</a:t>
          </a:r>
          <a:r>
            <a:rPr kumimoji="1" lang="en-US" altLang="ja-JP" sz="800">
              <a:solidFill>
                <a:schemeClr val="dk1"/>
              </a:solidFill>
              <a:effectLst/>
              <a:latin typeface="+mn-lt"/>
              <a:ea typeface="+mn-ea"/>
              <a:cs typeface="+mn-cs"/>
            </a:rPr>
            <a:t>No30</a:t>
          </a:r>
          <a:r>
            <a:rPr kumimoji="1" lang="ja-JP" altLang="en-US" sz="800">
              <a:solidFill>
                <a:schemeClr val="dk1"/>
              </a:solidFill>
              <a:effectLst/>
              <a:latin typeface="+mn-lt"/>
              <a:ea typeface="+mn-ea"/>
              <a:cs typeface="+mn-cs"/>
            </a:rPr>
            <a:t> 　</a:t>
          </a:r>
          <a:r>
            <a:rPr kumimoji="1" lang="ja-JP" altLang="ja-JP" sz="800">
              <a:solidFill>
                <a:schemeClr val="dk1"/>
              </a:solidFill>
              <a:effectLst/>
              <a:latin typeface="+mn-lt"/>
              <a:ea typeface="+mn-ea"/>
              <a:cs typeface="+mn-cs"/>
            </a:rPr>
            <a:t>〇〇〇</a:t>
          </a:r>
          <a:r>
            <a:rPr kumimoji="1" lang="en-US" altLang="ja-JP" sz="800">
              <a:solidFill>
                <a:schemeClr val="dk1"/>
              </a:solidFill>
              <a:effectLst/>
              <a:latin typeface="+mn-lt"/>
              <a:ea typeface="+mn-ea"/>
              <a:cs typeface="+mn-cs"/>
            </a:rPr>
            <a:t>W</a:t>
          </a:r>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a:t>
          </a:r>
          <a:r>
            <a:rPr kumimoji="1" lang="ja-JP" altLang="en-US" sz="800">
              <a:solidFill>
                <a:schemeClr val="dk1"/>
              </a:solidFill>
              <a:effectLst/>
              <a:latin typeface="+mn-lt"/>
              <a:ea typeface="+mn-ea"/>
              <a:cs typeface="+mn-cs"/>
            </a:rPr>
            <a:t> 〇〇枚 ＝ 〇〇</a:t>
          </a:r>
          <a:r>
            <a:rPr kumimoji="1" lang="en-US" altLang="ja-JP" sz="800">
              <a:solidFill>
                <a:schemeClr val="dk1"/>
              </a:solidFill>
              <a:effectLst/>
              <a:latin typeface="+mn-lt"/>
              <a:ea typeface="+mn-ea"/>
              <a:cs typeface="+mn-cs"/>
            </a:rPr>
            <a:t>kW</a:t>
          </a:r>
        </a:p>
        <a:p>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PCSNo31</a:t>
          </a:r>
          <a:r>
            <a:rPr kumimoji="1" lang="ja-JP" altLang="en-US" sz="800">
              <a:solidFill>
                <a:schemeClr val="dk1"/>
              </a:solidFill>
              <a:effectLst/>
              <a:latin typeface="+mn-lt"/>
              <a:ea typeface="+mn-ea"/>
              <a:cs typeface="+mn-cs"/>
            </a:rPr>
            <a:t>～</a:t>
          </a:r>
          <a:r>
            <a:rPr kumimoji="1" lang="en-US" altLang="ja-JP" sz="800">
              <a:solidFill>
                <a:schemeClr val="dk1"/>
              </a:solidFill>
              <a:effectLst/>
              <a:latin typeface="+mn-lt"/>
              <a:ea typeface="+mn-ea"/>
              <a:cs typeface="+mn-cs"/>
            </a:rPr>
            <a:t>No40</a:t>
          </a:r>
          <a:r>
            <a:rPr kumimoji="1" lang="ja-JP" altLang="en-US" sz="800">
              <a:solidFill>
                <a:schemeClr val="dk1"/>
              </a:solidFill>
              <a:effectLst/>
              <a:latin typeface="+mn-lt"/>
              <a:ea typeface="+mn-ea"/>
              <a:cs typeface="+mn-cs"/>
            </a:rPr>
            <a:t>   </a:t>
          </a:r>
          <a:r>
            <a:rPr kumimoji="1" lang="ja-JP" altLang="ja-JP" sz="800">
              <a:solidFill>
                <a:schemeClr val="dk1"/>
              </a:solidFill>
              <a:effectLst/>
              <a:latin typeface="+mn-lt"/>
              <a:ea typeface="+mn-ea"/>
              <a:cs typeface="+mn-cs"/>
            </a:rPr>
            <a:t>〇〇〇</a:t>
          </a:r>
          <a:r>
            <a:rPr kumimoji="1" lang="en-US" altLang="ja-JP" sz="800">
              <a:solidFill>
                <a:schemeClr val="dk1"/>
              </a:solidFill>
              <a:effectLst/>
              <a:latin typeface="+mn-lt"/>
              <a:ea typeface="+mn-ea"/>
              <a:cs typeface="+mn-cs"/>
            </a:rPr>
            <a:t>W</a:t>
          </a:r>
          <a:r>
            <a:rPr kumimoji="1" lang="ja-JP" altLang="ja-JP"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a:t>
          </a:r>
          <a:r>
            <a:rPr kumimoji="1" lang="ja-JP" altLang="ja-JP" sz="800">
              <a:solidFill>
                <a:schemeClr val="dk1"/>
              </a:solidFill>
              <a:effectLst/>
              <a:latin typeface="+mn-lt"/>
              <a:ea typeface="+mn-ea"/>
              <a:cs typeface="+mn-cs"/>
            </a:rPr>
            <a:t> 〇〇枚 ＝ 〇〇</a:t>
          </a:r>
          <a:r>
            <a:rPr kumimoji="1" lang="en-US" altLang="ja-JP" sz="800">
              <a:solidFill>
                <a:schemeClr val="dk1"/>
              </a:solidFill>
              <a:effectLst/>
              <a:latin typeface="+mn-lt"/>
              <a:ea typeface="+mn-ea"/>
              <a:cs typeface="+mn-cs"/>
            </a:rPr>
            <a:t>kW</a:t>
          </a:r>
        </a:p>
        <a:p>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〇</a:t>
          </a:r>
          <a:r>
            <a:rPr kumimoji="1" lang="en-US" altLang="ja-JP" sz="800">
              <a:solidFill>
                <a:schemeClr val="dk1"/>
              </a:solidFill>
              <a:effectLst/>
              <a:latin typeface="+mn-lt"/>
              <a:ea typeface="+mn-ea"/>
              <a:cs typeface="+mn-cs"/>
            </a:rPr>
            <a:t>PCS</a:t>
          </a:r>
          <a:r>
            <a:rPr kumimoji="1" lang="ja-JP" altLang="en-US" sz="800">
              <a:solidFill>
                <a:schemeClr val="dk1"/>
              </a:solidFill>
              <a:effectLst/>
              <a:latin typeface="+mn-lt"/>
              <a:ea typeface="+mn-ea"/>
              <a:cs typeface="+mn-cs"/>
            </a:rPr>
            <a:t>定格出力合計</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50kW</a:t>
          </a:r>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a:t>
          </a:r>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39</a:t>
          </a:r>
          <a:r>
            <a:rPr kumimoji="1" lang="ja-JP" altLang="en-US" sz="800">
              <a:solidFill>
                <a:schemeClr val="dk1"/>
              </a:solidFill>
              <a:effectLst/>
              <a:latin typeface="+mn-lt"/>
              <a:ea typeface="+mn-ea"/>
              <a:cs typeface="+mn-cs"/>
            </a:rPr>
            <a:t>台 </a:t>
          </a:r>
          <a:r>
            <a:rPr kumimoji="1" lang="en-US" altLang="ja-JP" sz="800">
              <a:solidFill>
                <a:schemeClr val="dk1"/>
              </a:solidFill>
              <a:effectLst/>
              <a:latin typeface="+mn-lt"/>
              <a:ea typeface="+mn-ea"/>
              <a:cs typeface="+mn-cs"/>
            </a:rPr>
            <a:t>+</a:t>
          </a:r>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49kW</a:t>
          </a:r>
          <a:r>
            <a:rPr kumimoji="1" lang="ja-JP" altLang="en-US" sz="800">
              <a:solidFill>
                <a:schemeClr val="dk1"/>
              </a:solidFill>
              <a:effectLst/>
              <a:latin typeface="+mn-lt"/>
              <a:ea typeface="+mn-ea"/>
              <a:cs typeface="+mn-cs"/>
            </a:rPr>
            <a:t>（出力制御） </a:t>
          </a:r>
          <a:r>
            <a:rPr kumimoji="1" lang="en-US" altLang="ja-JP" sz="800">
              <a:solidFill>
                <a:schemeClr val="dk1"/>
              </a:solidFill>
              <a:effectLst/>
              <a:latin typeface="+mn-lt"/>
              <a:ea typeface="+mn-ea"/>
              <a:cs typeface="+mn-cs"/>
            </a:rPr>
            <a:t>×</a:t>
          </a:r>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1</a:t>
          </a:r>
          <a:r>
            <a:rPr kumimoji="1" lang="ja-JP" altLang="en-US" sz="800">
              <a:solidFill>
                <a:schemeClr val="dk1"/>
              </a:solidFill>
              <a:effectLst/>
              <a:latin typeface="+mn-lt"/>
              <a:ea typeface="+mn-ea"/>
              <a:cs typeface="+mn-cs"/>
            </a:rPr>
            <a:t>台 ＝</a:t>
          </a:r>
          <a:r>
            <a:rPr kumimoji="1" lang="en-US" altLang="ja-JP" sz="800">
              <a:solidFill>
                <a:schemeClr val="dk1"/>
              </a:solidFill>
              <a:effectLst/>
              <a:latin typeface="+mn-lt"/>
              <a:ea typeface="+mn-ea"/>
              <a:cs typeface="+mn-cs"/>
            </a:rPr>
            <a:t>1,999kW</a:t>
          </a:r>
          <a:endParaRPr kumimoji="1" lang="ja-JP" altLang="en-US" sz="800"/>
        </a:p>
      </xdr:txBody>
    </xdr:sp>
    <xdr:clientData/>
  </xdr:oneCellAnchor>
  <xdr:twoCellAnchor>
    <xdr:from>
      <xdr:col>66</xdr:col>
      <xdr:colOff>428625</xdr:colOff>
      <xdr:row>2</xdr:row>
      <xdr:rowOff>9525</xdr:rowOff>
    </xdr:from>
    <xdr:to>
      <xdr:col>68</xdr:col>
      <xdr:colOff>824753</xdr:colOff>
      <xdr:row>4</xdr:row>
      <xdr:rowOff>57711</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0300-000003000000}"/>
            </a:ext>
          </a:extLst>
        </xdr:cNvPr>
        <xdr:cNvSpPr txBox="1"/>
      </xdr:nvSpPr>
      <xdr:spPr>
        <a:xfrm>
          <a:off x="10525125" y="61912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66</xdr:col>
      <xdr:colOff>95250</xdr:colOff>
      <xdr:row>7</xdr:row>
      <xdr:rowOff>76201</xdr:rowOff>
    </xdr:from>
    <xdr:ext cx="3267075" cy="2152650"/>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0153650" y="1828801"/>
          <a:ext cx="3267075" cy="2152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ja-JP" altLang="en-US" sz="800"/>
            <a:t>該当しない個所は，ハイフン「－」をご記載ください。</a:t>
          </a:r>
          <a:endParaRPr kumimoji="1" lang="en-US" altLang="ja-JP" sz="800"/>
        </a:p>
      </xdr:txBody>
    </xdr:sp>
    <xdr:clientData/>
  </xdr:oneCellAnchor>
  <xdr:twoCellAnchor>
    <xdr:from>
      <xdr:col>66</xdr:col>
      <xdr:colOff>352425</xdr:colOff>
      <xdr:row>1</xdr:row>
      <xdr:rowOff>219075</xdr:rowOff>
    </xdr:from>
    <xdr:to>
      <xdr:col>68</xdr:col>
      <xdr:colOff>967628</xdr:colOff>
      <xdr:row>4</xdr:row>
      <xdr:rowOff>38661</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0400-000003000000}"/>
            </a:ext>
          </a:extLst>
        </xdr:cNvPr>
        <xdr:cNvSpPr txBox="1"/>
      </xdr:nvSpPr>
      <xdr:spPr>
        <a:xfrm>
          <a:off x="10410825" y="60007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66</xdr:col>
      <xdr:colOff>409575</xdr:colOff>
      <xdr:row>2</xdr:row>
      <xdr:rowOff>9525</xdr:rowOff>
    </xdr:from>
    <xdr:to>
      <xdr:col>68</xdr:col>
      <xdr:colOff>948578</xdr:colOff>
      <xdr:row>4</xdr:row>
      <xdr:rowOff>57711</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500-000002000000}"/>
            </a:ext>
          </a:extLst>
        </xdr:cNvPr>
        <xdr:cNvSpPr txBox="1"/>
      </xdr:nvSpPr>
      <xdr:spPr>
        <a:xfrm>
          <a:off x="10467975" y="61912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twoCellAnchor>
    <xdr:from>
      <xdr:col>66</xdr:col>
      <xdr:colOff>76200</xdr:colOff>
      <xdr:row>12</xdr:row>
      <xdr:rowOff>76200</xdr:rowOff>
    </xdr:from>
    <xdr:to>
      <xdr:col>68</xdr:col>
      <xdr:colOff>960904</xdr:colOff>
      <xdr:row>16</xdr:row>
      <xdr:rowOff>152400</xdr:rowOff>
    </xdr:to>
    <xdr:sp macro="" textlink="">
      <xdr:nvSpPr>
        <xdr:cNvPr id="3" name="テキスト ボックス 2">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10134600" y="2971800"/>
          <a:ext cx="3332629" cy="990600"/>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u="sng">
              <a:solidFill>
                <a:srgbClr val="0000FF"/>
              </a:solidFill>
            </a:rPr>
            <a:t>「様式２」へ移動</a:t>
          </a:r>
          <a:endParaRPr kumimoji="1" lang="en-US" altLang="ja-JP" sz="1400" b="1" u="sng">
            <a:solidFill>
              <a:srgbClr val="0000FF"/>
            </a:solidFill>
          </a:endParaRPr>
        </a:p>
        <a:p>
          <a:pPr algn="ctr"/>
          <a:r>
            <a:rPr kumimoji="1" lang="en-US" altLang="ja-JP" sz="1000" b="1" u="sng">
              <a:solidFill>
                <a:srgbClr val="0000FF"/>
              </a:solidFill>
            </a:rPr>
            <a:t>※</a:t>
          </a:r>
          <a:r>
            <a:rPr kumimoji="1" lang="ja-JP" altLang="en-US" sz="1000" b="1" u="sng">
              <a:solidFill>
                <a:srgbClr val="0000FF"/>
              </a:solidFill>
            </a:rPr>
            <a:t>定格出力・受電電力が自動入力されますのでご確認をお願いします。</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66</xdr:col>
      <xdr:colOff>239367</xdr:colOff>
      <xdr:row>17</xdr:row>
      <xdr:rowOff>186773</xdr:rowOff>
    </xdr:from>
    <xdr:ext cx="4371975" cy="2528577"/>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0335867" y="4225373"/>
          <a:ext cx="4371975" cy="25285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800"/>
            <a:t>【</a:t>
          </a:r>
          <a:r>
            <a:rPr kumimoji="1" lang="ja-JP" altLang="en-US" sz="800"/>
            <a:t>直流発電機</a:t>
          </a:r>
          <a:r>
            <a:rPr kumimoji="1" lang="en-US" altLang="ja-JP" sz="800"/>
            <a:t>-</a:t>
          </a:r>
          <a:r>
            <a:rPr kumimoji="1" lang="ja-JP" altLang="en-US" sz="800"/>
            <a:t>その他特記事項</a:t>
          </a:r>
          <a:r>
            <a:rPr kumimoji="1" lang="en-US" altLang="ja-JP" sz="800"/>
            <a:t>】</a:t>
          </a:r>
          <a:r>
            <a:rPr kumimoji="1" lang="ja-JP" altLang="en-US" sz="800"/>
            <a:t>欄</a:t>
          </a:r>
          <a:r>
            <a:rPr kumimoji="1" lang="en-US" altLang="ja-JP" sz="800"/>
            <a:t>_</a:t>
          </a:r>
          <a:r>
            <a:rPr kumimoji="1" lang="ja-JP" altLang="en-US" sz="800"/>
            <a:t>記載例</a:t>
          </a:r>
          <a:endParaRPr kumimoji="1" lang="en-US" altLang="ja-JP" sz="800"/>
        </a:p>
        <a:p>
          <a:endParaRPr kumimoji="1" lang="en-US" altLang="ja-JP" sz="800"/>
        </a:p>
        <a:p>
          <a:r>
            <a:rPr kumimoji="1" lang="ja-JP" altLang="en-US" sz="800"/>
            <a:t>〇パネル</a:t>
          </a:r>
          <a:endParaRPr kumimoji="1" lang="en-US" altLang="ja-JP" sz="8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a:t>　メーカー：</a:t>
          </a:r>
          <a:r>
            <a:rPr kumimoji="1" lang="ja-JP" altLang="ja-JP" sz="800">
              <a:solidFill>
                <a:schemeClr val="dk1"/>
              </a:solidFill>
              <a:effectLst/>
              <a:latin typeface="+mn-lt"/>
              <a:ea typeface="+mn-ea"/>
              <a:cs typeface="+mn-cs"/>
            </a:rPr>
            <a:t>〇〇〇〇</a:t>
          </a:r>
          <a:r>
            <a:rPr kumimoji="1" lang="ja-JP" altLang="en-US" sz="800">
              <a:solidFill>
                <a:schemeClr val="dk1"/>
              </a:solidFill>
              <a:effectLst/>
              <a:latin typeface="+mn-lt"/>
              <a:ea typeface="+mn-ea"/>
              <a:cs typeface="+mn-cs"/>
            </a:rPr>
            <a:t>株式会社</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型　　式：〇〇〇〇</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出　　力：</a:t>
          </a:r>
          <a:r>
            <a:rPr kumimoji="1" lang="ja-JP" altLang="ja-JP" sz="800">
              <a:solidFill>
                <a:schemeClr val="dk1"/>
              </a:solidFill>
              <a:effectLst/>
              <a:latin typeface="+mn-lt"/>
              <a:ea typeface="+mn-ea"/>
              <a:cs typeface="+mn-cs"/>
            </a:rPr>
            <a:t>〇〇〇</a:t>
          </a:r>
          <a:r>
            <a:rPr kumimoji="1" lang="en-US" altLang="ja-JP" sz="800">
              <a:solidFill>
                <a:schemeClr val="dk1"/>
              </a:solidFill>
              <a:effectLst/>
              <a:latin typeface="+mn-lt"/>
              <a:ea typeface="+mn-ea"/>
              <a:cs typeface="+mn-cs"/>
            </a:rPr>
            <a:t>W</a:t>
          </a:r>
          <a:r>
            <a:rPr kumimoji="1" lang="ja-JP" altLang="en-US" sz="800">
              <a:solidFill>
                <a:schemeClr val="dk1"/>
              </a:solidFill>
              <a:effectLst/>
              <a:latin typeface="+mn-lt"/>
              <a:ea typeface="+mn-ea"/>
              <a:cs typeface="+mn-cs"/>
            </a:rPr>
            <a:t>（パネル</a:t>
          </a:r>
          <a:r>
            <a:rPr kumimoji="1" lang="en-US" altLang="ja-JP" sz="800">
              <a:solidFill>
                <a:schemeClr val="dk1"/>
              </a:solidFill>
              <a:effectLst/>
              <a:latin typeface="+mn-lt"/>
              <a:ea typeface="+mn-ea"/>
              <a:cs typeface="+mn-cs"/>
            </a:rPr>
            <a:t>1</a:t>
          </a:r>
          <a:r>
            <a:rPr kumimoji="1" lang="ja-JP" altLang="en-US" sz="800">
              <a:solidFill>
                <a:schemeClr val="dk1"/>
              </a:solidFill>
              <a:effectLst/>
              <a:latin typeface="+mn-lt"/>
              <a:ea typeface="+mn-ea"/>
              <a:cs typeface="+mn-cs"/>
            </a:rPr>
            <a:t>枚あたりの出力を「</a:t>
          </a:r>
          <a:r>
            <a:rPr kumimoji="1" lang="en-US" altLang="ja-JP" sz="800">
              <a:solidFill>
                <a:schemeClr val="dk1"/>
              </a:solidFill>
              <a:effectLst/>
              <a:latin typeface="+mn-lt"/>
              <a:ea typeface="+mn-ea"/>
              <a:cs typeface="+mn-cs"/>
            </a:rPr>
            <a:t>W</a:t>
          </a:r>
          <a:r>
            <a:rPr kumimoji="1" lang="ja-JP" altLang="en-US" sz="800">
              <a:solidFill>
                <a:schemeClr val="dk1"/>
              </a:solidFill>
              <a:effectLst/>
              <a:latin typeface="+mn-lt"/>
              <a:ea typeface="+mn-ea"/>
              <a:cs typeface="+mn-cs"/>
            </a:rPr>
            <a:t>（ワット）」で記載ください）</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使用枚数：</a:t>
          </a:r>
          <a:r>
            <a:rPr kumimoji="1" lang="ja-JP" altLang="ja-JP" sz="800">
              <a:solidFill>
                <a:schemeClr val="dk1"/>
              </a:solidFill>
              <a:effectLst/>
              <a:latin typeface="+mn-lt"/>
              <a:ea typeface="+mn-ea"/>
              <a:cs typeface="+mn-cs"/>
            </a:rPr>
            <a:t>〇〇</a:t>
          </a:r>
          <a:r>
            <a:rPr kumimoji="1" lang="ja-JP" altLang="en-US" sz="800">
              <a:solidFill>
                <a:schemeClr val="dk1"/>
              </a:solidFill>
              <a:effectLst/>
              <a:latin typeface="+mn-lt"/>
              <a:ea typeface="+mn-ea"/>
              <a:cs typeface="+mn-cs"/>
            </a:rPr>
            <a:t>枚</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直流出力：</a:t>
          </a:r>
          <a:r>
            <a:rPr kumimoji="1" lang="ja-JP" altLang="ja-JP" sz="800">
              <a:solidFill>
                <a:schemeClr val="dk1"/>
              </a:solidFill>
              <a:effectLst/>
              <a:latin typeface="+mn-lt"/>
              <a:ea typeface="+mn-ea"/>
              <a:cs typeface="+mn-cs"/>
            </a:rPr>
            <a:t>〇〇〇〇</a:t>
          </a:r>
          <a:r>
            <a:rPr kumimoji="1" lang="en-US" altLang="ja-JP" sz="800">
              <a:solidFill>
                <a:schemeClr val="dk1"/>
              </a:solidFill>
              <a:effectLst/>
              <a:latin typeface="+mn-lt"/>
              <a:ea typeface="+mn-ea"/>
              <a:cs typeface="+mn-cs"/>
            </a:rPr>
            <a:t>kW</a:t>
          </a:r>
          <a:r>
            <a:rPr kumimoji="1" lang="ja-JP" altLang="en-US" sz="800">
              <a:solidFill>
                <a:schemeClr val="dk1"/>
              </a:solidFill>
              <a:effectLst/>
              <a:latin typeface="+mn-lt"/>
              <a:ea typeface="+mn-ea"/>
              <a:cs typeface="+mn-cs"/>
            </a:rPr>
            <a:t>（</a:t>
          </a:r>
          <a:r>
            <a:rPr kumimoji="1" lang="en-US" altLang="ja-JP" sz="800">
              <a:solidFill>
                <a:schemeClr val="dk1"/>
              </a:solidFill>
              <a:effectLst/>
              <a:latin typeface="+mn-lt"/>
              <a:ea typeface="+mn-ea"/>
              <a:cs typeface="+mn-cs"/>
            </a:rPr>
            <a:t>2</a:t>
          </a:r>
          <a:r>
            <a:rPr kumimoji="1" lang="ja-JP" altLang="en-US" sz="800">
              <a:solidFill>
                <a:schemeClr val="dk1"/>
              </a:solidFill>
              <a:effectLst/>
              <a:latin typeface="+mn-lt"/>
              <a:ea typeface="+mn-ea"/>
              <a:cs typeface="+mn-cs"/>
            </a:rPr>
            <a:t>段上の「直流最大出力」欄と一致させてください。）</a:t>
          </a:r>
          <a:endParaRPr kumimoji="1" lang="en-US" altLang="ja-JP" sz="800">
            <a:solidFill>
              <a:schemeClr val="dk1"/>
            </a:solidFill>
            <a:effectLst/>
            <a:latin typeface="+mn-lt"/>
            <a:ea typeface="+mn-ea"/>
            <a:cs typeface="+mn-cs"/>
          </a:endParaRPr>
        </a:p>
        <a:p>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〇</a:t>
          </a:r>
          <a:r>
            <a:rPr kumimoji="1" lang="en-US" altLang="ja-JP" sz="800">
              <a:solidFill>
                <a:schemeClr val="dk1"/>
              </a:solidFill>
              <a:effectLst/>
              <a:latin typeface="+mn-lt"/>
              <a:ea typeface="+mn-ea"/>
              <a:cs typeface="+mn-cs"/>
            </a:rPr>
            <a:t>PCS1</a:t>
          </a:r>
          <a:r>
            <a:rPr kumimoji="1" lang="ja-JP" altLang="en-US" sz="800">
              <a:solidFill>
                <a:schemeClr val="dk1"/>
              </a:solidFill>
              <a:effectLst/>
              <a:latin typeface="+mn-lt"/>
              <a:ea typeface="+mn-ea"/>
              <a:cs typeface="+mn-cs"/>
            </a:rPr>
            <a:t>台当たりのパネル出力</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PCSNo1</a:t>
          </a:r>
          <a:r>
            <a:rPr kumimoji="1" lang="ja-JP" altLang="en-US" sz="800">
              <a:solidFill>
                <a:schemeClr val="dk1"/>
              </a:solidFill>
              <a:effectLst/>
              <a:latin typeface="+mn-lt"/>
              <a:ea typeface="+mn-ea"/>
              <a:cs typeface="+mn-cs"/>
            </a:rPr>
            <a:t>～</a:t>
          </a:r>
          <a:r>
            <a:rPr kumimoji="1" lang="en-US" altLang="ja-JP" sz="800">
              <a:solidFill>
                <a:schemeClr val="dk1"/>
              </a:solidFill>
              <a:effectLst/>
              <a:latin typeface="+mn-lt"/>
              <a:ea typeface="+mn-ea"/>
              <a:cs typeface="+mn-cs"/>
            </a:rPr>
            <a:t>No30</a:t>
          </a:r>
          <a:r>
            <a:rPr kumimoji="1" lang="ja-JP" altLang="en-US" sz="800">
              <a:solidFill>
                <a:schemeClr val="dk1"/>
              </a:solidFill>
              <a:effectLst/>
              <a:latin typeface="+mn-lt"/>
              <a:ea typeface="+mn-ea"/>
              <a:cs typeface="+mn-cs"/>
            </a:rPr>
            <a:t> 　</a:t>
          </a:r>
          <a:r>
            <a:rPr kumimoji="1" lang="ja-JP" altLang="ja-JP" sz="800">
              <a:solidFill>
                <a:schemeClr val="dk1"/>
              </a:solidFill>
              <a:effectLst/>
              <a:latin typeface="+mn-lt"/>
              <a:ea typeface="+mn-ea"/>
              <a:cs typeface="+mn-cs"/>
            </a:rPr>
            <a:t>〇〇〇</a:t>
          </a:r>
          <a:r>
            <a:rPr kumimoji="1" lang="en-US" altLang="ja-JP" sz="800">
              <a:solidFill>
                <a:schemeClr val="dk1"/>
              </a:solidFill>
              <a:effectLst/>
              <a:latin typeface="+mn-lt"/>
              <a:ea typeface="+mn-ea"/>
              <a:cs typeface="+mn-cs"/>
            </a:rPr>
            <a:t>W</a:t>
          </a:r>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a:t>
          </a:r>
          <a:r>
            <a:rPr kumimoji="1" lang="ja-JP" altLang="en-US" sz="800">
              <a:solidFill>
                <a:schemeClr val="dk1"/>
              </a:solidFill>
              <a:effectLst/>
              <a:latin typeface="+mn-lt"/>
              <a:ea typeface="+mn-ea"/>
              <a:cs typeface="+mn-cs"/>
            </a:rPr>
            <a:t> 〇〇枚 ＝ 〇〇</a:t>
          </a:r>
          <a:r>
            <a:rPr kumimoji="1" lang="en-US" altLang="ja-JP" sz="800">
              <a:solidFill>
                <a:schemeClr val="dk1"/>
              </a:solidFill>
              <a:effectLst/>
              <a:latin typeface="+mn-lt"/>
              <a:ea typeface="+mn-ea"/>
              <a:cs typeface="+mn-cs"/>
            </a:rPr>
            <a:t>kW</a:t>
          </a:r>
        </a:p>
        <a:p>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PCSNo31</a:t>
          </a:r>
          <a:r>
            <a:rPr kumimoji="1" lang="ja-JP" altLang="en-US" sz="800">
              <a:solidFill>
                <a:schemeClr val="dk1"/>
              </a:solidFill>
              <a:effectLst/>
              <a:latin typeface="+mn-lt"/>
              <a:ea typeface="+mn-ea"/>
              <a:cs typeface="+mn-cs"/>
            </a:rPr>
            <a:t>～</a:t>
          </a:r>
          <a:r>
            <a:rPr kumimoji="1" lang="en-US" altLang="ja-JP" sz="800">
              <a:solidFill>
                <a:schemeClr val="dk1"/>
              </a:solidFill>
              <a:effectLst/>
              <a:latin typeface="+mn-lt"/>
              <a:ea typeface="+mn-ea"/>
              <a:cs typeface="+mn-cs"/>
            </a:rPr>
            <a:t>No40</a:t>
          </a:r>
          <a:r>
            <a:rPr kumimoji="1" lang="ja-JP" altLang="en-US" sz="800">
              <a:solidFill>
                <a:schemeClr val="dk1"/>
              </a:solidFill>
              <a:effectLst/>
              <a:latin typeface="+mn-lt"/>
              <a:ea typeface="+mn-ea"/>
              <a:cs typeface="+mn-cs"/>
            </a:rPr>
            <a:t>   </a:t>
          </a:r>
          <a:r>
            <a:rPr kumimoji="1" lang="ja-JP" altLang="ja-JP" sz="800">
              <a:solidFill>
                <a:schemeClr val="dk1"/>
              </a:solidFill>
              <a:effectLst/>
              <a:latin typeface="+mn-lt"/>
              <a:ea typeface="+mn-ea"/>
              <a:cs typeface="+mn-cs"/>
            </a:rPr>
            <a:t>〇〇〇</a:t>
          </a:r>
          <a:r>
            <a:rPr kumimoji="1" lang="en-US" altLang="ja-JP" sz="800">
              <a:solidFill>
                <a:schemeClr val="dk1"/>
              </a:solidFill>
              <a:effectLst/>
              <a:latin typeface="+mn-lt"/>
              <a:ea typeface="+mn-ea"/>
              <a:cs typeface="+mn-cs"/>
            </a:rPr>
            <a:t>W</a:t>
          </a:r>
          <a:r>
            <a:rPr kumimoji="1" lang="ja-JP" altLang="ja-JP"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a:t>
          </a:r>
          <a:r>
            <a:rPr kumimoji="1" lang="ja-JP" altLang="ja-JP" sz="800">
              <a:solidFill>
                <a:schemeClr val="dk1"/>
              </a:solidFill>
              <a:effectLst/>
              <a:latin typeface="+mn-lt"/>
              <a:ea typeface="+mn-ea"/>
              <a:cs typeface="+mn-cs"/>
            </a:rPr>
            <a:t> 〇〇枚 ＝ 〇〇</a:t>
          </a:r>
          <a:r>
            <a:rPr kumimoji="1" lang="en-US" altLang="ja-JP" sz="800">
              <a:solidFill>
                <a:schemeClr val="dk1"/>
              </a:solidFill>
              <a:effectLst/>
              <a:latin typeface="+mn-lt"/>
              <a:ea typeface="+mn-ea"/>
              <a:cs typeface="+mn-cs"/>
            </a:rPr>
            <a:t>kW</a:t>
          </a:r>
        </a:p>
        <a:p>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〇</a:t>
          </a:r>
          <a:r>
            <a:rPr kumimoji="1" lang="en-US" altLang="ja-JP" sz="800">
              <a:solidFill>
                <a:schemeClr val="dk1"/>
              </a:solidFill>
              <a:effectLst/>
              <a:latin typeface="+mn-lt"/>
              <a:ea typeface="+mn-ea"/>
              <a:cs typeface="+mn-cs"/>
            </a:rPr>
            <a:t>PCS</a:t>
          </a:r>
          <a:r>
            <a:rPr kumimoji="1" lang="ja-JP" altLang="en-US" sz="800">
              <a:solidFill>
                <a:schemeClr val="dk1"/>
              </a:solidFill>
              <a:effectLst/>
              <a:latin typeface="+mn-lt"/>
              <a:ea typeface="+mn-ea"/>
              <a:cs typeface="+mn-cs"/>
            </a:rPr>
            <a:t>定格出力合計</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50kW</a:t>
          </a:r>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a:t>
          </a:r>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39</a:t>
          </a:r>
          <a:r>
            <a:rPr kumimoji="1" lang="ja-JP" altLang="en-US" sz="800">
              <a:solidFill>
                <a:schemeClr val="dk1"/>
              </a:solidFill>
              <a:effectLst/>
              <a:latin typeface="+mn-lt"/>
              <a:ea typeface="+mn-ea"/>
              <a:cs typeface="+mn-cs"/>
            </a:rPr>
            <a:t>台 </a:t>
          </a:r>
          <a:r>
            <a:rPr kumimoji="1" lang="en-US" altLang="ja-JP" sz="800">
              <a:solidFill>
                <a:schemeClr val="dk1"/>
              </a:solidFill>
              <a:effectLst/>
              <a:latin typeface="+mn-lt"/>
              <a:ea typeface="+mn-ea"/>
              <a:cs typeface="+mn-cs"/>
            </a:rPr>
            <a:t>+</a:t>
          </a:r>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49kW</a:t>
          </a:r>
          <a:r>
            <a:rPr kumimoji="1" lang="ja-JP" altLang="en-US" sz="800">
              <a:solidFill>
                <a:schemeClr val="dk1"/>
              </a:solidFill>
              <a:effectLst/>
              <a:latin typeface="+mn-lt"/>
              <a:ea typeface="+mn-ea"/>
              <a:cs typeface="+mn-cs"/>
            </a:rPr>
            <a:t>（出力制御） </a:t>
          </a:r>
          <a:r>
            <a:rPr kumimoji="1" lang="en-US" altLang="ja-JP" sz="800">
              <a:solidFill>
                <a:schemeClr val="dk1"/>
              </a:solidFill>
              <a:effectLst/>
              <a:latin typeface="+mn-lt"/>
              <a:ea typeface="+mn-ea"/>
              <a:cs typeface="+mn-cs"/>
            </a:rPr>
            <a:t>×</a:t>
          </a:r>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1</a:t>
          </a:r>
          <a:r>
            <a:rPr kumimoji="1" lang="ja-JP" altLang="en-US" sz="800">
              <a:solidFill>
                <a:schemeClr val="dk1"/>
              </a:solidFill>
              <a:effectLst/>
              <a:latin typeface="+mn-lt"/>
              <a:ea typeface="+mn-ea"/>
              <a:cs typeface="+mn-cs"/>
            </a:rPr>
            <a:t>台 ＝</a:t>
          </a:r>
          <a:r>
            <a:rPr kumimoji="1" lang="en-US" altLang="ja-JP" sz="800">
              <a:solidFill>
                <a:schemeClr val="dk1"/>
              </a:solidFill>
              <a:effectLst/>
              <a:latin typeface="+mn-lt"/>
              <a:ea typeface="+mn-ea"/>
              <a:cs typeface="+mn-cs"/>
            </a:rPr>
            <a:t>1,999kW</a:t>
          </a:r>
          <a:endParaRPr kumimoji="1" lang="ja-JP" altLang="en-US" sz="800"/>
        </a:p>
      </xdr:txBody>
    </xdr:sp>
    <xdr:clientData/>
  </xdr:oneCellAnchor>
  <xdr:twoCellAnchor>
    <xdr:from>
      <xdr:col>66</xdr:col>
      <xdr:colOff>466725</xdr:colOff>
      <xdr:row>2</xdr:row>
      <xdr:rowOff>9525</xdr:rowOff>
    </xdr:from>
    <xdr:to>
      <xdr:col>68</xdr:col>
      <xdr:colOff>862853</xdr:colOff>
      <xdr:row>4</xdr:row>
      <xdr:rowOff>57711</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0600-000003000000}"/>
            </a:ext>
          </a:extLst>
        </xdr:cNvPr>
        <xdr:cNvSpPr txBox="1"/>
      </xdr:nvSpPr>
      <xdr:spPr>
        <a:xfrm>
          <a:off x="10563225" y="61912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66</xdr:col>
      <xdr:colOff>95250</xdr:colOff>
      <xdr:row>7</xdr:row>
      <xdr:rowOff>76201</xdr:rowOff>
    </xdr:from>
    <xdr:ext cx="3267075" cy="2152650"/>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0153650" y="1828801"/>
          <a:ext cx="3267075" cy="2152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ja-JP" altLang="en-US" sz="800"/>
            <a:t>該当しない個所は，ハイフン「－」をご記載ください。</a:t>
          </a:r>
          <a:endParaRPr kumimoji="1" lang="en-US" altLang="ja-JP" sz="800"/>
        </a:p>
      </xdr:txBody>
    </xdr:sp>
    <xdr:clientData/>
  </xdr:oneCellAnchor>
  <xdr:twoCellAnchor>
    <xdr:from>
      <xdr:col>66</xdr:col>
      <xdr:colOff>323850</xdr:colOff>
      <xdr:row>2</xdr:row>
      <xdr:rowOff>9525</xdr:rowOff>
    </xdr:from>
    <xdr:to>
      <xdr:col>68</xdr:col>
      <xdr:colOff>939053</xdr:colOff>
      <xdr:row>4</xdr:row>
      <xdr:rowOff>57711</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0700-000003000000}"/>
            </a:ext>
          </a:extLst>
        </xdr:cNvPr>
        <xdr:cNvSpPr txBox="1"/>
      </xdr:nvSpPr>
      <xdr:spPr>
        <a:xfrm>
          <a:off x="10382250" y="61912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66</xdr:col>
      <xdr:colOff>381000</xdr:colOff>
      <xdr:row>2</xdr:row>
      <xdr:rowOff>19050</xdr:rowOff>
    </xdr:from>
    <xdr:to>
      <xdr:col>68</xdr:col>
      <xdr:colOff>920003</xdr:colOff>
      <xdr:row>4</xdr:row>
      <xdr:rowOff>67236</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800-000002000000}"/>
            </a:ext>
          </a:extLst>
        </xdr:cNvPr>
        <xdr:cNvSpPr txBox="1"/>
      </xdr:nvSpPr>
      <xdr:spPr>
        <a:xfrm>
          <a:off x="10439400" y="628650"/>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twoCellAnchor>
    <xdr:from>
      <xdr:col>66</xdr:col>
      <xdr:colOff>133350</xdr:colOff>
      <xdr:row>12</xdr:row>
      <xdr:rowOff>76200</xdr:rowOff>
    </xdr:from>
    <xdr:to>
      <xdr:col>68</xdr:col>
      <xdr:colOff>999004</xdr:colOff>
      <xdr:row>16</xdr:row>
      <xdr:rowOff>152400</xdr:rowOff>
    </xdr:to>
    <xdr:sp macro="" textlink="">
      <xdr:nvSpPr>
        <xdr:cNvPr id="3" name="テキスト ボックス 2">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10191750" y="2971800"/>
          <a:ext cx="3332629" cy="990600"/>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u="sng">
              <a:solidFill>
                <a:srgbClr val="0000FF"/>
              </a:solidFill>
            </a:rPr>
            <a:t>「様式２」へ移動</a:t>
          </a:r>
          <a:endParaRPr kumimoji="1" lang="en-US" altLang="ja-JP" sz="1400" b="1" u="sng">
            <a:solidFill>
              <a:srgbClr val="0000FF"/>
            </a:solidFill>
          </a:endParaRPr>
        </a:p>
        <a:p>
          <a:pPr algn="ctr"/>
          <a:r>
            <a:rPr kumimoji="1" lang="en-US" altLang="ja-JP" sz="1000" b="1" u="sng">
              <a:solidFill>
                <a:srgbClr val="0000FF"/>
              </a:solidFill>
            </a:rPr>
            <a:t>※</a:t>
          </a:r>
          <a:r>
            <a:rPr kumimoji="1" lang="ja-JP" altLang="en-US" sz="1000" b="1" u="sng">
              <a:solidFill>
                <a:srgbClr val="0000FF"/>
              </a:solidFill>
            </a:rPr>
            <a:t>定格出力・受電電力が自動入力されますのでご確認をお願いします。</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66</xdr:col>
      <xdr:colOff>182217</xdr:colOff>
      <xdr:row>17</xdr:row>
      <xdr:rowOff>72473</xdr:rowOff>
    </xdr:from>
    <xdr:ext cx="4371975" cy="2528577"/>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10278717" y="4111073"/>
          <a:ext cx="4371975" cy="25285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800"/>
            <a:t>【</a:t>
          </a:r>
          <a:r>
            <a:rPr kumimoji="1" lang="ja-JP" altLang="en-US" sz="800"/>
            <a:t>直流発電機</a:t>
          </a:r>
          <a:r>
            <a:rPr kumimoji="1" lang="en-US" altLang="ja-JP" sz="800"/>
            <a:t>-</a:t>
          </a:r>
          <a:r>
            <a:rPr kumimoji="1" lang="ja-JP" altLang="en-US" sz="800"/>
            <a:t>その他特記事項</a:t>
          </a:r>
          <a:r>
            <a:rPr kumimoji="1" lang="en-US" altLang="ja-JP" sz="800"/>
            <a:t>】</a:t>
          </a:r>
          <a:r>
            <a:rPr kumimoji="1" lang="ja-JP" altLang="en-US" sz="800"/>
            <a:t>欄</a:t>
          </a:r>
          <a:r>
            <a:rPr kumimoji="1" lang="en-US" altLang="ja-JP" sz="800"/>
            <a:t>_</a:t>
          </a:r>
          <a:r>
            <a:rPr kumimoji="1" lang="ja-JP" altLang="en-US" sz="800"/>
            <a:t>記載例</a:t>
          </a:r>
          <a:endParaRPr kumimoji="1" lang="en-US" altLang="ja-JP" sz="800"/>
        </a:p>
        <a:p>
          <a:endParaRPr kumimoji="1" lang="en-US" altLang="ja-JP" sz="800"/>
        </a:p>
        <a:p>
          <a:r>
            <a:rPr kumimoji="1" lang="ja-JP" altLang="en-US" sz="800"/>
            <a:t>〇パネル</a:t>
          </a:r>
          <a:endParaRPr kumimoji="1" lang="en-US" altLang="ja-JP" sz="8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a:t>　メーカー：</a:t>
          </a:r>
          <a:r>
            <a:rPr kumimoji="1" lang="ja-JP" altLang="ja-JP" sz="800">
              <a:solidFill>
                <a:schemeClr val="dk1"/>
              </a:solidFill>
              <a:effectLst/>
              <a:latin typeface="+mn-lt"/>
              <a:ea typeface="+mn-ea"/>
              <a:cs typeface="+mn-cs"/>
            </a:rPr>
            <a:t>〇〇〇〇</a:t>
          </a:r>
          <a:r>
            <a:rPr kumimoji="1" lang="ja-JP" altLang="en-US" sz="800">
              <a:solidFill>
                <a:schemeClr val="dk1"/>
              </a:solidFill>
              <a:effectLst/>
              <a:latin typeface="+mn-lt"/>
              <a:ea typeface="+mn-ea"/>
              <a:cs typeface="+mn-cs"/>
            </a:rPr>
            <a:t>株式会社</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型　　式：〇〇〇〇</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出　　力：</a:t>
          </a:r>
          <a:r>
            <a:rPr kumimoji="1" lang="ja-JP" altLang="ja-JP" sz="800">
              <a:solidFill>
                <a:schemeClr val="dk1"/>
              </a:solidFill>
              <a:effectLst/>
              <a:latin typeface="+mn-lt"/>
              <a:ea typeface="+mn-ea"/>
              <a:cs typeface="+mn-cs"/>
            </a:rPr>
            <a:t>〇〇〇</a:t>
          </a:r>
          <a:r>
            <a:rPr kumimoji="1" lang="en-US" altLang="ja-JP" sz="800">
              <a:solidFill>
                <a:schemeClr val="dk1"/>
              </a:solidFill>
              <a:effectLst/>
              <a:latin typeface="+mn-lt"/>
              <a:ea typeface="+mn-ea"/>
              <a:cs typeface="+mn-cs"/>
            </a:rPr>
            <a:t>W</a:t>
          </a:r>
          <a:r>
            <a:rPr kumimoji="1" lang="ja-JP" altLang="en-US" sz="800">
              <a:solidFill>
                <a:schemeClr val="dk1"/>
              </a:solidFill>
              <a:effectLst/>
              <a:latin typeface="+mn-lt"/>
              <a:ea typeface="+mn-ea"/>
              <a:cs typeface="+mn-cs"/>
            </a:rPr>
            <a:t>（パネル</a:t>
          </a:r>
          <a:r>
            <a:rPr kumimoji="1" lang="en-US" altLang="ja-JP" sz="800">
              <a:solidFill>
                <a:schemeClr val="dk1"/>
              </a:solidFill>
              <a:effectLst/>
              <a:latin typeface="+mn-lt"/>
              <a:ea typeface="+mn-ea"/>
              <a:cs typeface="+mn-cs"/>
            </a:rPr>
            <a:t>1</a:t>
          </a:r>
          <a:r>
            <a:rPr kumimoji="1" lang="ja-JP" altLang="en-US" sz="800">
              <a:solidFill>
                <a:schemeClr val="dk1"/>
              </a:solidFill>
              <a:effectLst/>
              <a:latin typeface="+mn-lt"/>
              <a:ea typeface="+mn-ea"/>
              <a:cs typeface="+mn-cs"/>
            </a:rPr>
            <a:t>枚あたりの出力を「</a:t>
          </a:r>
          <a:r>
            <a:rPr kumimoji="1" lang="en-US" altLang="ja-JP" sz="800">
              <a:solidFill>
                <a:schemeClr val="dk1"/>
              </a:solidFill>
              <a:effectLst/>
              <a:latin typeface="+mn-lt"/>
              <a:ea typeface="+mn-ea"/>
              <a:cs typeface="+mn-cs"/>
            </a:rPr>
            <a:t>W</a:t>
          </a:r>
          <a:r>
            <a:rPr kumimoji="1" lang="ja-JP" altLang="en-US" sz="800">
              <a:solidFill>
                <a:schemeClr val="dk1"/>
              </a:solidFill>
              <a:effectLst/>
              <a:latin typeface="+mn-lt"/>
              <a:ea typeface="+mn-ea"/>
              <a:cs typeface="+mn-cs"/>
            </a:rPr>
            <a:t>（ワット）」で記載ください）</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使用枚数：</a:t>
          </a:r>
          <a:r>
            <a:rPr kumimoji="1" lang="ja-JP" altLang="ja-JP" sz="800">
              <a:solidFill>
                <a:schemeClr val="dk1"/>
              </a:solidFill>
              <a:effectLst/>
              <a:latin typeface="+mn-lt"/>
              <a:ea typeface="+mn-ea"/>
              <a:cs typeface="+mn-cs"/>
            </a:rPr>
            <a:t>〇〇</a:t>
          </a:r>
          <a:r>
            <a:rPr kumimoji="1" lang="ja-JP" altLang="en-US" sz="800">
              <a:solidFill>
                <a:schemeClr val="dk1"/>
              </a:solidFill>
              <a:effectLst/>
              <a:latin typeface="+mn-lt"/>
              <a:ea typeface="+mn-ea"/>
              <a:cs typeface="+mn-cs"/>
            </a:rPr>
            <a:t>枚</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直流出力：</a:t>
          </a:r>
          <a:r>
            <a:rPr kumimoji="1" lang="ja-JP" altLang="ja-JP" sz="800">
              <a:solidFill>
                <a:schemeClr val="dk1"/>
              </a:solidFill>
              <a:effectLst/>
              <a:latin typeface="+mn-lt"/>
              <a:ea typeface="+mn-ea"/>
              <a:cs typeface="+mn-cs"/>
            </a:rPr>
            <a:t>〇〇〇〇</a:t>
          </a:r>
          <a:r>
            <a:rPr kumimoji="1" lang="en-US" altLang="ja-JP" sz="800">
              <a:solidFill>
                <a:schemeClr val="dk1"/>
              </a:solidFill>
              <a:effectLst/>
              <a:latin typeface="+mn-lt"/>
              <a:ea typeface="+mn-ea"/>
              <a:cs typeface="+mn-cs"/>
            </a:rPr>
            <a:t>kW</a:t>
          </a:r>
          <a:r>
            <a:rPr kumimoji="1" lang="ja-JP" altLang="en-US" sz="800">
              <a:solidFill>
                <a:schemeClr val="dk1"/>
              </a:solidFill>
              <a:effectLst/>
              <a:latin typeface="+mn-lt"/>
              <a:ea typeface="+mn-ea"/>
              <a:cs typeface="+mn-cs"/>
            </a:rPr>
            <a:t>（</a:t>
          </a:r>
          <a:r>
            <a:rPr kumimoji="1" lang="en-US" altLang="ja-JP" sz="800">
              <a:solidFill>
                <a:schemeClr val="dk1"/>
              </a:solidFill>
              <a:effectLst/>
              <a:latin typeface="+mn-lt"/>
              <a:ea typeface="+mn-ea"/>
              <a:cs typeface="+mn-cs"/>
            </a:rPr>
            <a:t>2</a:t>
          </a:r>
          <a:r>
            <a:rPr kumimoji="1" lang="ja-JP" altLang="en-US" sz="800">
              <a:solidFill>
                <a:schemeClr val="dk1"/>
              </a:solidFill>
              <a:effectLst/>
              <a:latin typeface="+mn-lt"/>
              <a:ea typeface="+mn-ea"/>
              <a:cs typeface="+mn-cs"/>
            </a:rPr>
            <a:t>段上の「直流最大出力」欄と一致させてください。）</a:t>
          </a:r>
          <a:endParaRPr kumimoji="1" lang="en-US" altLang="ja-JP" sz="800">
            <a:solidFill>
              <a:schemeClr val="dk1"/>
            </a:solidFill>
            <a:effectLst/>
            <a:latin typeface="+mn-lt"/>
            <a:ea typeface="+mn-ea"/>
            <a:cs typeface="+mn-cs"/>
          </a:endParaRPr>
        </a:p>
        <a:p>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〇</a:t>
          </a:r>
          <a:r>
            <a:rPr kumimoji="1" lang="en-US" altLang="ja-JP" sz="800">
              <a:solidFill>
                <a:schemeClr val="dk1"/>
              </a:solidFill>
              <a:effectLst/>
              <a:latin typeface="+mn-lt"/>
              <a:ea typeface="+mn-ea"/>
              <a:cs typeface="+mn-cs"/>
            </a:rPr>
            <a:t>PCS1</a:t>
          </a:r>
          <a:r>
            <a:rPr kumimoji="1" lang="ja-JP" altLang="en-US" sz="800">
              <a:solidFill>
                <a:schemeClr val="dk1"/>
              </a:solidFill>
              <a:effectLst/>
              <a:latin typeface="+mn-lt"/>
              <a:ea typeface="+mn-ea"/>
              <a:cs typeface="+mn-cs"/>
            </a:rPr>
            <a:t>台当たりのパネル出力</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PCSNo1</a:t>
          </a:r>
          <a:r>
            <a:rPr kumimoji="1" lang="ja-JP" altLang="en-US" sz="800">
              <a:solidFill>
                <a:schemeClr val="dk1"/>
              </a:solidFill>
              <a:effectLst/>
              <a:latin typeface="+mn-lt"/>
              <a:ea typeface="+mn-ea"/>
              <a:cs typeface="+mn-cs"/>
            </a:rPr>
            <a:t>～</a:t>
          </a:r>
          <a:r>
            <a:rPr kumimoji="1" lang="en-US" altLang="ja-JP" sz="800">
              <a:solidFill>
                <a:schemeClr val="dk1"/>
              </a:solidFill>
              <a:effectLst/>
              <a:latin typeface="+mn-lt"/>
              <a:ea typeface="+mn-ea"/>
              <a:cs typeface="+mn-cs"/>
            </a:rPr>
            <a:t>No30</a:t>
          </a:r>
          <a:r>
            <a:rPr kumimoji="1" lang="ja-JP" altLang="en-US" sz="800">
              <a:solidFill>
                <a:schemeClr val="dk1"/>
              </a:solidFill>
              <a:effectLst/>
              <a:latin typeface="+mn-lt"/>
              <a:ea typeface="+mn-ea"/>
              <a:cs typeface="+mn-cs"/>
            </a:rPr>
            <a:t> 　</a:t>
          </a:r>
          <a:r>
            <a:rPr kumimoji="1" lang="ja-JP" altLang="ja-JP" sz="800">
              <a:solidFill>
                <a:schemeClr val="dk1"/>
              </a:solidFill>
              <a:effectLst/>
              <a:latin typeface="+mn-lt"/>
              <a:ea typeface="+mn-ea"/>
              <a:cs typeface="+mn-cs"/>
            </a:rPr>
            <a:t>〇〇〇</a:t>
          </a:r>
          <a:r>
            <a:rPr kumimoji="1" lang="en-US" altLang="ja-JP" sz="800">
              <a:solidFill>
                <a:schemeClr val="dk1"/>
              </a:solidFill>
              <a:effectLst/>
              <a:latin typeface="+mn-lt"/>
              <a:ea typeface="+mn-ea"/>
              <a:cs typeface="+mn-cs"/>
            </a:rPr>
            <a:t>W</a:t>
          </a:r>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a:t>
          </a:r>
          <a:r>
            <a:rPr kumimoji="1" lang="ja-JP" altLang="en-US" sz="800">
              <a:solidFill>
                <a:schemeClr val="dk1"/>
              </a:solidFill>
              <a:effectLst/>
              <a:latin typeface="+mn-lt"/>
              <a:ea typeface="+mn-ea"/>
              <a:cs typeface="+mn-cs"/>
            </a:rPr>
            <a:t> 〇〇枚 ＝ 〇〇</a:t>
          </a:r>
          <a:r>
            <a:rPr kumimoji="1" lang="en-US" altLang="ja-JP" sz="800">
              <a:solidFill>
                <a:schemeClr val="dk1"/>
              </a:solidFill>
              <a:effectLst/>
              <a:latin typeface="+mn-lt"/>
              <a:ea typeface="+mn-ea"/>
              <a:cs typeface="+mn-cs"/>
            </a:rPr>
            <a:t>kW</a:t>
          </a:r>
        </a:p>
        <a:p>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PCSNo31</a:t>
          </a:r>
          <a:r>
            <a:rPr kumimoji="1" lang="ja-JP" altLang="en-US" sz="800">
              <a:solidFill>
                <a:schemeClr val="dk1"/>
              </a:solidFill>
              <a:effectLst/>
              <a:latin typeface="+mn-lt"/>
              <a:ea typeface="+mn-ea"/>
              <a:cs typeface="+mn-cs"/>
            </a:rPr>
            <a:t>～</a:t>
          </a:r>
          <a:r>
            <a:rPr kumimoji="1" lang="en-US" altLang="ja-JP" sz="800">
              <a:solidFill>
                <a:schemeClr val="dk1"/>
              </a:solidFill>
              <a:effectLst/>
              <a:latin typeface="+mn-lt"/>
              <a:ea typeface="+mn-ea"/>
              <a:cs typeface="+mn-cs"/>
            </a:rPr>
            <a:t>No40</a:t>
          </a:r>
          <a:r>
            <a:rPr kumimoji="1" lang="ja-JP" altLang="en-US" sz="800">
              <a:solidFill>
                <a:schemeClr val="dk1"/>
              </a:solidFill>
              <a:effectLst/>
              <a:latin typeface="+mn-lt"/>
              <a:ea typeface="+mn-ea"/>
              <a:cs typeface="+mn-cs"/>
            </a:rPr>
            <a:t>   </a:t>
          </a:r>
          <a:r>
            <a:rPr kumimoji="1" lang="ja-JP" altLang="ja-JP" sz="800">
              <a:solidFill>
                <a:schemeClr val="dk1"/>
              </a:solidFill>
              <a:effectLst/>
              <a:latin typeface="+mn-lt"/>
              <a:ea typeface="+mn-ea"/>
              <a:cs typeface="+mn-cs"/>
            </a:rPr>
            <a:t>〇〇〇</a:t>
          </a:r>
          <a:r>
            <a:rPr kumimoji="1" lang="en-US" altLang="ja-JP" sz="800">
              <a:solidFill>
                <a:schemeClr val="dk1"/>
              </a:solidFill>
              <a:effectLst/>
              <a:latin typeface="+mn-lt"/>
              <a:ea typeface="+mn-ea"/>
              <a:cs typeface="+mn-cs"/>
            </a:rPr>
            <a:t>W</a:t>
          </a:r>
          <a:r>
            <a:rPr kumimoji="1" lang="ja-JP" altLang="ja-JP"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a:t>
          </a:r>
          <a:r>
            <a:rPr kumimoji="1" lang="ja-JP" altLang="ja-JP" sz="800">
              <a:solidFill>
                <a:schemeClr val="dk1"/>
              </a:solidFill>
              <a:effectLst/>
              <a:latin typeface="+mn-lt"/>
              <a:ea typeface="+mn-ea"/>
              <a:cs typeface="+mn-cs"/>
            </a:rPr>
            <a:t> 〇〇枚 ＝ 〇〇</a:t>
          </a:r>
          <a:r>
            <a:rPr kumimoji="1" lang="en-US" altLang="ja-JP" sz="800">
              <a:solidFill>
                <a:schemeClr val="dk1"/>
              </a:solidFill>
              <a:effectLst/>
              <a:latin typeface="+mn-lt"/>
              <a:ea typeface="+mn-ea"/>
              <a:cs typeface="+mn-cs"/>
            </a:rPr>
            <a:t>kW</a:t>
          </a:r>
        </a:p>
        <a:p>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〇</a:t>
          </a:r>
          <a:r>
            <a:rPr kumimoji="1" lang="en-US" altLang="ja-JP" sz="800">
              <a:solidFill>
                <a:schemeClr val="dk1"/>
              </a:solidFill>
              <a:effectLst/>
              <a:latin typeface="+mn-lt"/>
              <a:ea typeface="+mn-ea"/>
              <a:cs typeface="+mn-cs"/>
            </a:rPr>
            <a:t>PCS</a:t>
          </a:r>
          <a:r>
            <a:rPr kumimoji="1" lang="ja-JP" altLang="en-US" sz="800">
              <a:solidFill>
                <a:schemeClr val="dk1"/>
              </a:solidFill>
              <a:effectLst/>
              <a:latin typeface="+mn-lt"/>
              <a:ea typeface="+mn-ea"/>
              <a:cs typeface="+mn-cs"/>
            </a:rPr>
            <a:t>定格出力合計</a:t>
          </a:r>
          <a:endParaRPr kumimoji="1" lang="en-US" altLang="ja-JP" sz="800">
            <a:solidFill>
              <a:schemeClr val="dk1"/>
            </a:solidFill>
            <a:effectLst/>
            <a:latin typeface="+mn-lt"/>
            <a:ea typeface="+mn-ea"/>
            <a:cs typeface="+mn-cs"/>
          </a:endParaRPr>
        </a:p>
        <a:p>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50kW</a:t>
          </a:r>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a:t>
          </a:r>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39</a:t>
          </a:r>
          <a:r>
            <a:rPr kumimoji="1" lang="ja-JP" altLang="en-US" sz="800">
              <a:solidFill>
                <a:schemeClr val="dk1"/>
              </a:solidFill>
              <a:effectLst/>
              <a:latin typeface="+mn-lt"/>
              <a:ea typeface="+mn-ea"/>
              <a:cs typeface="+mn-cs"/>
            </a:rPr>
            <a:t>台 </a:t>
          </a:r>
          <a:r>
            <a:rPr kumimoji="1" lang="en-US" altLang="ja-JP" sz="800">
              <a:solidFill>
                <a:schemeClr val="dk1"/>
              </a:solidFill>
              <a:effectLst/>
              <a:latin typeface="+mn-lt"/>
              <a:ea typeface="+mn-ea"/>
              <a:cs typeface="+mn-cs"/>
            </a:rPr>
            <a:t>+</a:t>
          </a:r>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49kW</a:t>
          </a:r>
          <a:r>
            <a:rPr kumimoji="1" lang="ja-JP" altLang="en-US" sz="800">
              <a:solidFill>
                <a:schemeClr val="dk1"/>
              </a:solidFill>
              <a:effectLst/>
              <a:latin typeface="+mn-lt"/>
              <a:ea typeface="+mn-ea"/>
              <a:cs typeface="+mn-cs"/>
            </a:rPr>
            <a:t>（出力制御） </a:t>
          </a:r>
          <a:r>
            <a:rPr kumimoji="1" lang="en-US" altLang="ja-JP" sz="800">
              <a:solidFill>
                <a:schemeClr val="dk1"/>
              </a:solidFill>
              <a:effectLst/>
              <a:latin typeface="+mn-lt"/>
              <a:ea typeface="+mn-ea"/>
              <a:cs typeface="+mn-cs"/>
            </a:rPr>
            <a:t>×</a:t>
          </a:r>
          <a:r>
            <a:rPr kumimoji="1" lang="ja-JP" altLang="en-US" sz="800">
              <a:solidFill>
                <a:schemeClr val="dk1"/>
              </a:solidFill>
              <a:effectLst/>
              <a:latin typeface="+mn-lt"/>
              <a:ea typeface="+mn-ea"/>
              <a:cs typeface="+mn-cs"/>
            </a:rPr>
            <a:t> </a:t>
          </a:r>
          <a:r>
            <a:rPr kumimoji="1" lang="en-US" altLang="ja-JP" sz="800">
              <a:solidFill>
                <a:schemeClr val="dk1"/>
              </a:solidFill>
              <a:effectLst/>
              <a:latin typeface="+mn-lt"/>
              <a:ea typeface="+mn-ea"/>
              <a:cs typeface="+mn-cs"/>
            </a:rPr>
            <a:t>1</a:t>
          </a:r>
          <a:r>
            <a:rPr kumimoji="1" lang="ja-JP" altLang="en-US" sz="800">
              <a:solidFill>
                <a:schemeClr val="dk1"/>
              </a:solidFill>
              <a:effectLst/>
              <a:latin typeface="+mn-lt"/>
              <a:ea typeface="+mn-ea"/>
              <a:cs typeface="+mn-cs"/>
            </a:rPr>
            <a:t>台 ＝</a:t>
          </a:r>
          <a:r>
            <a:rPr kumimoji="1" lang="en-US" altLang="ja-JP" sz="800">
              <a:solidFill>
                <a:schemeClr val="dk1"/>
              </a:solidFill>
              <a:effectLst/>
              <a:latin typeface="+mn-lt"/>
              <a:ea typeface="+mn-ea"/>
              <a:cs typeface="+mn-cs"/>
            </a:rPr>
            <a:t>1,999kW</a:t>
          </a:r>
          <a:endParaRPr kumimoji="1" lang="ja-JP" altLang="en-US" sz="800"/>
        </a:p>
      </xdr:txBody>
    </xdr:sp>
    <xdr:clientData/>
  </xdr:oneCellAnchor>
  <xdr:twoCellAnchor>
    <xdr:from>
      <xdr:col>66</xdr:col>
      <xdr:colOff>457200</xdr:colOff>
      <xdr:row>2</xdr:row>
      <xdr:rowOff>9525</xdr:rowOff>
    </xdr:from>
    <xdr:to>
      <xdr:col>68</xdr:col>
      <xdr:colOff>853328</xdr:colOff>
      <xdr:row>4</xdr:row>
      <xdr:rowOff>57711</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00000000-0008-0000-0900-000003000000}"/>
            </a:ext>
          </a:extLst>
        </xdr:cNvPr>
        <xdr:cNvSpPr txBox="1"/>
      </xdr:nvSpPr>
      <xdr:spPr>
        <a:xfrm>
          <a:off x="10553700" y="619125"/>
          <a:ext cx="2986928" cy="505386"/>
        </a:xfrm>
        <a:prstGeom prst="rect">
          <a:avLst/>
        </a:prstGeom>
        <a:solidFill>
          <a:schemeClr val="lt1"/>
        </a:solidFill>
        <a:ln w="9525"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u="sng">
              <a:solidFill>
                <a:srgbClr val="0000FF"/>
              </a:solidFill>
            </a:rPr>
            <a:t>「概要」シートへ戻る</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ysClr val="window" lastClr="FFFFFF"/>
        </a:solidFill>
        <a:ln w="38100">
          <a:solidFill>
            <a:srgbClr val="FFC000"/>
          </a:solidFill>
        </a:ln>
      </a:spPr>
      <a:bodyPr vertOverflow="clip" horzOverflow="clip" wrap="square" lIns="72000" tIns="36000" rIns="72000" bIns="36000" rtlCol="0" anchor="ctr" anchorCtr="0">
        <a:spAutoFit/>
      </a:bodyPr>
      <a:lstStyle>
        <a:defPPr algn="l">
          <a:lnSpc>
            <a:spcPts val="1080"/>
          </a:lnSpc>
          <a:defRPr kumimoji="1" sz="900">
            <a:solidFill>
              <a:sysClr val="windowText" lastClr="000000"/>
            </a:solidFill>
            <a:latin typeface="Meiryo UI" panose="020B0604030504040204" pitchFamily="50" charset="-128"/>
            <a:ea typeface="Meiryo UI"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4.xml"/><Relationship Id="rId1" Type="http://schemas.openxmlformats.org/officeDocument/2006/relationships/printerSettings" Target="../printerSettings/printerSettings2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A47FA-5C43-4DA8-A87A-69217D52A126}">
  <sheetPr codeName="Sheet2">
    <pageSetUpPr fitToPage="1"/>
  </sheetPr>
  <dimension ref="A1:AZ415"/>
  <sheetViews>
    <sheetView showGridLines="0" zoomScaleNormal="100" zoomScaleSheetLayoutView="100" workbookViewId="0">
      <selection activeCell="N34" sqref="N34:Q34"/>
    </sheetView>
  </sheetViews>
  <sheetFormatPr defaultColWidth="9" defaultRowHeight="31.5"/>
  <cols>
    <col min="1" max="104" width="3.75" style="347" customWidth="1"/>
    <col min="105" max="16384" width="9" style="347"/>
  </cols>
  <sheetData>
    <row r="1" spans="1:26" ht="30" customHeight="1"/>
    <row r="2" spans="1:26" ht="30" customHeight="1">
      <c r="H2" s="347" t="s">
        <v>634</v>
      </c>
    </row>
    <row r="3" spans="1:26" ht="30" customHeight="1"/>
    <row r="4" spans="1:26" ht="30" customHeight="1">
      <c r="A4" s="540" t="s">
        <v>398</v>
      </c>
      <c r="B4" s="540"/>
      <c r="C4" s="540"/>
      <c r="D4" s="540"/>
      <c r="E4" s="540"/>
      <c r="F4" s="540"/>
      <c r="G4" s="540"/>
      <c r="H4" s="540"/>
      <c r="I4" s="540"/>
      <c r="J4" s="540"/>
      <c r="K4" s="540"/>
      <c r="L4" s="540"/>
      <c r="M4" s="540"/>
      <c r="N4" s="540"/>
      <c r="O4" s="540"/>
      <c r="P4" s="540"/>
      <c r="Q4" s="540"/>
      <c r="R4" s="540"/>
      <c r="S4" s="540"/>
      <c r="T4" s="540"/>
      <c r="U4" s="540"/>
      <c r="V4" s="540"/>
      <c r="W4" s="540"/>
      <c r="X4" s="540"/>
      <c r="Y4" s="540"/>
      <c r="Z4" s="540"/>
    </row>
    <row r="5" spans="1:26" ht="13.5" customHeight="1"/>
    <row r="6" spans="1:26" ht="18.75" customHeight="1">
      <c r="B6" s="503" t="s">
        <v>636</v>
      </c>
      <c r="C6" s="503"/>
      <c r="D6" s="503"/>
      <c r="E6" s="503"/>
      <c r="F6" s="503"/>
      <c r="G6" s="503"/>
      <c r="H6" s="503"/>
      <c r="I6" s="503"/>
      <c r="J6" s="503"/>
      <c r="K6" s="503"/>
      <c r="L6" s="503"/>
      <c r="M6" s="503"/>
      <c r="N6" s="503"/>
      <c r="O6" s="503"/>
      <c r="P6" s="503"/>
      <c r="Q6" s="503"/>
      <c r="R6" s="503"/>
      <c r="S6" s="503"/>
      <c r="T6" s="503"/>
      <c r="U6" s="503"/>
      <c r="V6" s="503"/>
      <c r="W6" s="503"/>
      <c r="X6" s="503"/>
      <c r="Y6" s="503"/>
      <c r="Z6" s="503"/>
    </row>
    <row r="7" spans="1:26" ht="18.75" customHeight="1">
      <c r="B7" s="348"/>
      <c r="C7" s="349" t="s">
        <v>584</v>
      </c>
      <c r="D7" s="348"/>
      <c r="E7" s="348"/>
      <c r="F7" s="348"/>
      <c r="G7" s="348"/>
      <c r="H7" s="348"/>
      <c r="I7" s="348"/>
      <c r="J7" s="348"/>
      <c r="K7" s="348"/>
      <c r="L7" s="348"/>
      <c r="M7" s="348"/>
      <c r="N7" s="348"/>
      <c r="O7" s="348"/>
      <c r="P7" s="348"/>
      <c r="Q7" s="348"/>
      <c r="R7" s="348"/>
      <c r="S7" s="348"/>
      <c r="T7" s="348"/>
      <c r="U7" s="348"/>
      <c r="V7" s="348"/>
      <c r="W7" s="348"/>
      <c r="X7" s="348"/>
      <c r="Y7" s="348"/>
      <c r="Z7" s="348"/>
    </row>
    <row r="8" spans="1:26" ht="18.75" customHeight="1">
      <c r="B8" s="348"/>
      <c r="C8" s="349" t="s">
        <v>585</v>
      </c>
      <c r="D8" s="348"/>
      <c r="E8" s="348"/>
      <c r="F8" s="348"/>
      <c r="G8" s="348"/>
      <c r="H8" s="348"/>
      <c r="I8" s="348"/>
      <c r="J8" s="348"/>
      <c r="K8" s="348"/>
      <c r="L8" s="348"/>
      <c r="M8" s="348"/>
      <c r="N8" s="348"/>
      <c r="O8" s="348"/>
      <c r="P8" s="348"/>
      <c r="Q8" s="348"/>
      <c r="R8" s="348"/>
      <c r="S8" s="348"/>
      <c r="T8" s="348"/>
      <c r="U8" s="348"/>
      <c r="V8" s="348"/>
      <c r="W8" s="348"/>
      <c r="X8" s="348"/>
      <c r="Y8" s="348"/>
      <c r="Z8" s="348"/>
    </row>
    <row r="9" spans="1:26" ht="18.75" customHeight="1">
      <c r="B9" s="348"/>
      <c r="C9" s="348" t="s">
        <v>587</v>
      </c>
      <c r="D9" s="348"/>
      <c r="E9" s="348"/>
      <c r="F9" s="348"/>
      <c r="G9" s="348"/>
      <c r="H9" s="348"/>
      <c r="I9" s="348"/>
      <c r="J9" s="348"/>
      <c r="K9" s="348"/>
      <c r="L9" s="348"/>
      <c r="M9" s="348"/>
      <c r="N9" s="348"/>
      <c r="O9" s="348"/>
      <c r="P9" s="348"/>
      <c r="Q9" s="348"/>
      <c r="R9" s="348"/>
      <c r="S9" s="348"/>
      <c r="T9" s="348"/>
      <c r="U9" s="348"/>
      <c r="V9" s="348"/>
      <c r="W9" s="348"/>
      <c r="X9" s="348"/>
      <c r="Y9" s="348"/>
      <c r="Z9" s="348"/>
    </row>
    <row r="10" spans="1:26" ht="18.75" customHeight="1">
      <c r="B10" s="348"/>
      <c r="C10" s="348"/>
      <c r="D10" s="348" t="s">
        <v>588</v>
      </c>
      <c r="E10" s="348"/>
      <c r="F10" s="348"/>
      <c r="G10" s="348"/>
      <c r="H10" s="348"/>
      <c r="I10" s="348"/>
      <c r="J10" s="348"/>
      <c r="K10" s="348"/>
      <c r="L10" s="348"/>
      <c r="M10" s="348"/>
      <c r="N10" s="348"/>
      <c r="O10" s="348"/>
      <c r="P10" s="348"/>
      <c r="Q10" s="348"/>
      <c r="R10" s="348"/>
      <c r="S10" s="348"/>
      <c r="T10" s="348"/>
      <c r="U10" s="348"/>
      <c r="V10" s="348"/>
      <c r="W10" s="348"/>
      <c r="X10" s="348"/>
      <c r="Y10" s="348"/>
      <c r="Z10" s="348"/>
    </row>
    <row r="11" spans="1:26" ht="18.75" customHeight="1">
      <c r="B11" s="348"/>
      <c r="C11" s="349" t="s">
        <v>586</v>
      </c>
      <c r="D11" s="348"/>
      <c r="E11" s="348"/>
      <c r="F11" s="348"/>
      <c r="G11" s="348"/>
      <c r="H11" s="348"/>
      <c r="I11" s="348"/>
      <c r="J11" s="348"/>
      <c r="K11" s="348"/>
      <c r="L11" s="348"/>
      <c r="M11" s="348"/>
      <c r="N11" s="348"/>
      <c r="O11" s="348"/>
      <c r="P11" s="348"/>
      <c r="Q11" s="348"/>
      <c r="R11" s="348"/>
      <c r="S11" s="348"/>
      <c r="T11" s="348"/>
      <c r="U11" s="348"/>
      <c r="V11" s="348"/>
      <c r="W11" s="348"/>
      <c r="X11" s="348"/>
      <c r="Y11" s="348"/>
      <c r="Z11" s="348"/>
    </row>
    <row r="12" spans="1:26" ht="18.75" customHeight="1">
      <c r="B12" s="348"/>
      <c r="C12" s="348"/>
      <c r="D12" s="348"/>
      <c r="E12" s="348"/>
      <c r="F12" s="348"/>
      <c r="G12" s="348"/>
      <c r="H12" s="348"/>
      <c r="I12" s="348"/>
      <c r="J12" s="348"/>
      <c r="K12" s="348"/>
      <c r="L12" s="348"/>
      <c r="M12" s="348"/>
      <c r="N12" s="348"/>
      <c r="O12" s="348"/>
      <c r="P12" s="348"/>
      <c r="Q12" s="348"/>
      <c r="R12" s="348"/>
      <c r="S12" s="348"/>
      <c r="T12" s="348"/>
      <c r="U12" s="348"/>
      <c r="V12" s="348"/>
      <c r="W12" s="348"/>
      <c r="X12" s="348"/>
      <c r="Y12" s="348"/>
      <c r="Z12" s="348"/>
    </row>
    <row r="13" spans="1:26" s="350" customFormat="1" ht="18.75" customHeight="1">
      <c r="B13" s="348" t="s">
        <v>399</v>
      </c>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row>
    <row r="14" spans="1:26" s="350" customFormat="1" ht="18.75" customHeight="1">
      <c r="B14" s="348"/>
      <c r="C14" s="541"/>
      <c r="D14" s="542"/>
      <c r="E14" s="542"/>
      <c r="F14" s="542"/>
      <c r="G14" s="543"/>
      <c r="H14" s="348" t="s">
        <v>400</v>
      </c>
      <c r="I14" s="349" t="s">
        <v>579</v>
      </c>
      <c r="J14" s="349"/>
      <c r="K14" s="348"/>
      <c r="L14" s="348"/>
      <c r="M14" s="348"/>
      <c r="N14" s="348"/>
      <c r="O14" s="348"/>
      <c r="P14" s="348"/>
      <c r="Q14" s="348"/>
      <c r="R14" s="348"/>
      <c r="S14" s="348"/>
      <c r="T14" s="348"/>
      <c r="U14" s="348"/>
      <c r="V14" s="348"/>
      <c r="W14" s="348"/>
      <c r="X14" s="348"/>
      <c r="Y14" s="348"/>
      <c r="Z14" s="348"/>
    </row>
    <row r="15" spans="1:26" s="350" customFormat="1" ht="18.75" customHeight="1">
      <c r="B15" s="348"/>
      <c r="C15" s="348"/>
      <c r="D15" s="348"/>
      <c r="E15" s="348"/>
      <c r="F15" s="348"/>
      <c r="G15" s="348"/>
      <c r="H15" s="348"/>
      <c r="I15" s="349"/>
      <c r="J15" s="349"/>
      <c r="K15" s="348"/>
      <c r="L15" s="348"/>
      <c r="M15" s="348"/>
      <c r="N15" s="348"/>
      <c r="O15" s="348"/>
      <c r="P15" s="348"/>
      <c r="Q15" s="348"/>
      <c r="R15" s="348"/>
      <c r="S15" s="348"/>
      <c r="T15" s="348"/>
      <c r="U15" s="348"/>
      <c r="V15" s="348"/>
      <c r="W15" s="348"/>
      <c r="X15" s="348"/>
      <c r="Y15" s="348"/>
      <c r="Z15" s="348"/>
    </row>
    <row r="16" spans="1:26" s="350" customFormat="1" ht="18.75" customHeight="1">
      <c r="B16" s="348"/>
      <c r="C16" s="544"/>
      <c r="D16" s="545"/>
      <c r="E16" s="545"/>
      <c r="F16" s="545"/>
      <c r="G16" s="546"/>
      <c r="H16" s="348" t="s">
        <v>400</v>
      </c>
      <c r="I16" s="349" t="s">
        <v>580</v>
      </c>
      <c r="J16" s="349"/>
      <c r="K16" s="348"/>
      <c r="L16" s="348"/>
      <c r="M16" s="348"/>
      <c r="N16" s="348"/>
      <c r="O16" s="348"/>
      <c r="P16" s="348"/>
      <c r="Q16" s="348"/>
      <c r="R16" s="348"/>
      <c r="S16" s="348"/>
      <c r="T16" s="348"/>
      <c r="U16" s="348"/>
      <c r="V16" s="348"/>
      <c r="W16" s="348"/>
      <c r="X16" s="348"/>
      <c r="Y16" s="348"/>
      <c r="Z16" s="348"/>
    </row>
    <row r="17" spans="1:26" s="350" customFormat="1" ht="18.75" customHeight="1">
      <c r="B17" s="348"/>
      <c r="C17" s="348"/>
      <c r="D17" s="348"/>
      <c r="E17" s="348"/>
      <c r="F17" s="348"/>
      <c r="G17" s="348"/>
      <c r="H17" s="348"/>
      <c r="I17" s="349"/>
      <c r="J17" s="349"/>
      <c r="K17" s="348"/>
      <c r="L17" s="348"/>
      <c r="M17" s="348"/>
      <c r="N17" s="348"/>
      <c r="O17" s="348"/>
      <c r="P17" s="348"/>
      <c r="Q17" s="348"/>
      <c r="R17" s="348"/>
      <c r="S17" s="348"/>
      <c r="T17" s="348"/>
      <c r="U17" s="348"/>
      <c r="V17" s="348"/>
      <c r="W17" s="348"/>
      <c r="X17" s="348"/>
      <c r="Y17" s="348"/>
      <c r="Z17" s="348"/>
    </row>
    <row r="18" spans="1:26" s="350" customFormat="1" ht="18.75" customHeight="1">
      <c r="B18" s="348"/>
      <c r="C18" s="547"/>
      <c r="D18" s="548"/>
      <c r="E18" s="548"/>
      <c r="F18" s="548"/>
      <c r="G18" s="549"/>
      <c r="H18" s="348" t="s">
        <v>400</v>
      </c>
      <c r="I18" s="349" t="s">
        <v>581</v>
      </c>
      <c r="J18" s="349"/>
      <c r="K18" s="348"/>
      <c r="L18" s="348"/>
      <c r="M18" s="348"/>
      <c r="N18" s="348"/>
      <c r="O18" s="348"/>
      <c r="P18" s="348"/>
      <c r="Q18" s="348"/>
      <c r="R18" s="348"/>
      <c r="S18" s="348"/>
      <c r="T18" s="348"/>
      <c r="U18" s="348"/>
      <c r="V18" s="348"/>
      <c r="W18" s="348"/>
      <c r="X18" s="348"/>
      <c r="Y18" s="348"/>
      <c r="Z18" s="348"/>
    </row>
    <row r="19" spans="1:26" s="350" customFormat="1" ht="18.75" customHeight="1">
      <c r="B19" s="348"/>
      <c r="C19" s="348"/>
      <c r="D19" s="348"/>
      <c r="E19" s="348"/>
      <c r="F19" s="348"/>
      <c r="G19" s="348"/>
      <c r="H19" s="348"/>
      <c r="I19" s="349"/>
      <c r="J19" s="349"/>
      <c r="K19" s="348"/>
      <c r="L19" s="348"/>
      <c r="M19" s="348"/>
      <c r="N19" s="348"/>
      <c r="O19" s="348"/>
      <c r="P19" s="348"/>
      <c r="Q19" s="348"/>
      <c r="R19" s="348"/>
      <c r="S19" s="348"/>
      <c r="T19" s="348"/>
      <c r="U19" s="348"/>
      <c r="V19" s="348"/>
      <c r="W19" s="348"/>
      <c r="X19" s="348"/>
      <c r="Y19" s="348"/>
      <c r="Z19" s="348"/>
    </row>
    <row r="20" spans="1:26" s="350" customFormat="1" ht="18.75" customHeight="1">
      <c r="B20" s="348"/>
      <c r="C20" s="525"/>
      <c r="D20" s="526"/>
      <c r="E20" s="526"/>
      <c r="F20" s="526"/>
      <c r="G20" s="527"/>
      <c r="H20" s="348" t="s">
        <v>400</v>
      </c>
      <c r="I20" s="349" t="s">
        <v>582</v>
      </c>
      <c r="J20" s="349"/>
      <c r="K20" s="348"/>
      <c r="L20" s="348"/>
      <c r="M20" s="348"/>
      <c r="N20" s="348"/>
      <c r="O20" s="348"/>
      <c r="P20" s="348"/>
      <c r="Q20" s="348"/>
      <c r="R20" s="348"/>
      <c r="S20" s="348"/>
      <c r="T20" s="348"/>
      <c r="U20" s="348"/>
      <c r="V20" s="348"/>
      <c r="W20" s="348"/>
      <c r="X20" s="348"/>
      <c r="Y20" s="348"/>
      <c r="Z20" s="348"/>
    </row>
    <row r="21" spans="1:26" s="350" customFormat="1" ht="18.75" customHeight="1">
      <c r="B21" s="348"/>
      <c r="C21" s="348"/>
      <c r="D21" s="348"/>
      <c r="E21" s="348"/>
      <c r="F21" s="348"/>
      <c r="G21" s="348"/>
      <c r="H21" s="348"/>
      <c r="I21" s="349"/>
      <c r="J21" s="349"/>
      <c r="K21" s="348"/>
      <c r="L21" s="348"/>
      <c r="M21" s="348"/>
      <c r="N21" s="348"/>
      <c r="O21" s="348"/>
      <c r="P21" s="348"/>
      <c r="Q21" s="348"/>
      <c r="R21" s="348"/>
      <c r="S21" s="348"/>
      <c r="T21" s="348"/>
      <c r="U21" s="348"/>
      <c r="V21" s="348"/>
      <c r="W21" s="348"/>
      <c r="X21" s="348"/>
      <c r="Y21" s="348"/>
      <c r="Z21" s="348"/>
    </row>
    <row r="22" spans="1:26" s="350" customFormat="1" ht="18.75" customHeight="1">
      <c r="B22" s="348"/>
      <c r="C22" s="528"/>
      <c r="D22" s="529"/>
      <c r="E22" s="529"/>
      <c r="F22" s="529"/>
      <c r="G22" s="530"/>
      <c r="H22" s="348" t="s">
        <v>542</v>
      </c>
      <c r="I22" s="349" t="s">
        <v>583</v>
      </c>
      <c r="J22" s="349"/>
      <c r="K22" s="348"/>
      <c r="L22" s="348"/>
      <c r="M22" s="348"/>
      <c r="N22" s="348"/>
      <c r="O22" s="348"/>
      <c r="P22" s="348"/>
      <c r="Q22" s="348"/>
      <c r="R22" s="348"/>
      <c r="S22" s="348"/>
      <c r="T22" s="348"/>
      <c r="U22" s="348"/>
      <c r="V22" s="348"/>
      <c r="W22" s="348"/>
      <c r="X22" s="348"/>
      <c r="Y22" s="348"/>
      <c r="Z22" s="348"/>
    </row>
    <row r="23" spans="1:26" ht="18.75" customHeight="1">
      <c r="B23" s="348"/>
      <c r="C23" s="348"/>
      <c r="D23" s="348"/>
      <c r="E23" s="348"/>
      <c r="F23" s="348"/>
      <c r="G23" s="348"/>
      <c r="H23" s="348"/>
      <c r="I23" s="348"/>
      <c r="J23" s="348"/>
      <c r="K23" s="348"/>
      <c r="L23" s="348"/>
      <c r="M23" s="348"/>
      <c r="N23" s="348"/>
      <c r="O23" s="348"/>
      <c r="P23" s="348"/>
      <c r="Q23" s="348"/>
      <c r="R23" s="348"/>
      <c r="S23" s="348"/>
      <c r="T23" s="348"/>
      <c r="U23" s="348"/>
      <c r="V23" s="348"/>
      <c r="W23" s="348"/>
      <c r="X23" s="348"/>
      <c r="Y23" s="348"/>
      <c r="Z23" s="348"/>
    </row>
    <row r="24" spans="1:26" ht="18.75" customHeight="1">
      <c r="B24" s="348"/>
      <c r="D24" s="348"/>
      <c r="E24" s="348"/>
      <c r="F24" s="348"/>
      <c r="G24" s="348"/>
      <c r="H24" s="348"/>
      <c r="I24" s="348"/>
      <c r="J24" s="348"/>
      <c r="K24" s="348"/>
      <c r="L24" s="348"/>
      <c r="M24" s="348"/>
      <c r="N24" s="348"/>
      <c r="O24" s="348"/>
      <c r="P24" s="348"/>
      <c r="Q24" s="348"/>
      <c r="R24" s="348"/>
      <c r="S24" s="348"/>
      <c r="T24" s="348"/>
      <c r="U24" s="348"/>
      <c r="V24" s="348"/>
      <c r="W24" s="348"/>
      <c r="X24" s="348"/>
      <c r="Y24" s="348"/>
      <c r="Z24" s="348"/>
    </row>
    <row r="25" spans="1:26" ht="18.75" customHeight="1">
      <c r="B25" s="348" t="s">
        <v>545</v>
      </c>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row>
    <row r="26" spans="1:26" ht="18.75" customHeight="1">
      <c r="A26" s="350"/>
      <c r="B26" s="348"/>
      <c r="C26" s="349" t="s">
        <v>635</v>
      </c>
      <c r="D26" s="348"/>
      <c r="E26" s="348"/>
      <c r="F26" s="348"/>
      <c r="G26" s="348"/>
      <c r="H26" s="348"/>
      <c r="I26" s="348"/>
      <c r="J26" s="348"/>
      <c r="K26" s="348"/>
      <c r="L26" s="348"/>
      <c r="M26" s="348"/>
      <c r="N26" s="348"/>
      <c r="O26" s="348"/>
      <c r="P26" s="348"/>
      <c r="Q26" s="348"/>
      <c r="R26" s="348"/>
      <c r="S26" s="348"/>
      <c r="T26" s="348"/>
      <c r="U26" s="348"/>
      <c r="V26" s="348"/>
      <c r="W26" s="348"/>
      <c r="X26" s="348"/>
      <c r="Y26" s="348"/>
      <c r="Z26" s="348"/>
    </row>
    <row r="27" spans="1:26" ht="18.75" customHeight="1">
      <c r="A27" s="350"/>
      <c r="B27" s="348"/>
      <c r="C27" s="348" t="s">
        <v>637</v>
      </c>
      <c r="D27" s="348"/>
      <c r="E27" s="348"/>
      <c r="F27" s="348"/>
      <c r="G27" s="348"/>
      <c r="H27" s="348"/>
      <c r="I27" s="348"/>
      <c r="J27" s="348"/>
      <c r="K27" s="348"/>
      <c r="L27" s="348"/>
      <c r="M27" s="348"/>
      <c r="N27" s="348"/>
      <c r="O27" s="348"/>
      <c r="P27" s="348"/>
      <c r="Q27" s="348"/>
      <c r="R27" s="348"/>
      <c r="S27" s="348"/>
      <c r="T27" s="348"/>
      <c r="U27" s="348"/>
      <c r="V27" s="348"/>
      <c r="W27" s="348"/>
      <c r="X27" s="348"/>
      <c r="Y27" s="348"/>
      <c r="Z27" s="348"/>
    </row>
    <row r="28" spans="1:26" ht="18.75" customHeight="1">
      <c r="A28" s="350"/>
      <c r="B28" s="348"/>
      <c r="C28" s="349" t="s">
        <v>631</v>
      </c>
      <c r="D28" s="348"/>
      <c r="E28" s="348"/>
      <c r="F28" s="348"/>
      <c r="G28" s="348"/>
      <c r="H28" s="348"/>
      <c r="I28" s="348"/>
      <c r="J28" s="348"/>
      <c r="K28" s="348"/>
      <c r="L28" s="348"/>
      <c r="M28" s="348"/>
      <c r="N28" s="348"/>
      <c r="O28" s="348"/>
      <c r="P28" s="348"/>
      <c r="Q28" s="348"/>
      <c r="R28" s="348"/>
      <c r="S28" s="348"/>
      <c r="T28" s="348"/>
      <c r="U28" s="348"/>
      <c r="V28" s="348"/>
      <c r="W28" s="348"/>
      <c r="X28" s="348"/>
      <c r="Y28" s="348"/>
      <c r="Z28" s="348"/>
    </row>
    <row r="29" spans="1:26" ht="18.75" customHeight="1">
      <c r="A29" s="350"/>
      <c r="B29" s="348"/>
      <c r="C29" s="348" t="s">
        <v>632</v>
      </c>
      <c r="D29" s="348"/>
      <c r="E29" s="348"/>
      <c r="F29" s="348"/>
      <c r="G29" s="348"/>
      <c r="H29" s="348"/>
      <c r="I29" s="348"/>
      <c r="J29" s="348"/>
      <c r="K29" s="348"/>
      <c r="L29" s="348"/>
      <c r="M29" s="348"/>
      <c r="N29" s="348"/>
      <c r="O29" s="348"/>
      <c r="P29" s="348"/>
      <c r="Q29" s="348"/>
      <c r="R29" s="348"/>
      <c r="S29" s="348"/>
      <c r="T29" s="348"/>
      <c r="U29" s="348"/>
      <c r="V29" s="348"/>
      <c r="W29" s="348"/>
      <c r="X29" s="348"/>
      <c r="Y29" s="348"/>
      <c r="Z29" s="348"/>
    </row>
    <row r="30" spans="1:26" ht="18.75" customHeight="1">
      <c r="A30" s="350"/>
      <c r="B30" s="348"/>
      <c r="C30" s="348"/>
      <c r="D30" s="348"/>
      <c r="E30" s="348"/>
      <c r="F30" s="348"/>
      <c r="G30" s="348"/>
      <c r="H30" s="348"/>
      <c r="I30" s="348"/>
      <c r="J30" s="348"/>
      <c r="K30" s="348"/>
      <c r="L30" s="348"/>
      <c r="M30" s="348"/>
      <c r="N30" s="348"/>
      <c r="O30" s="348"/>
      <c r="P30" s="348"/>
      <c r="Q30" s="348"/>
      <c r="R30" s="348"/>
      <c r="S30" s="348"/>
      <c r="T30" s="348"/>
      <c r="U30" s="348"/>
      <c r="V30" s="348"/>
      <c r="W30" s="348"/>
      <c r="X30" s="348"/>
      <c r="Y30" s="348"/>
      <c r="Z30" s="348"/>
    </row>
    <row r="31" spans="1:26" ht="18.75" customHeight="1">
      <c r="A31" s="350"/>
      <c r="B31" s="348" t="s">
        <v>561</v>
      </c>
      <c r="C31" s="348"/>
      <c r="D31" s="348"/>
      <c r="E31" s="348"/>
      <c r="F31" s="348"/>
      <c r="G31" s="348"/>
      <c r="H31" s="348"/>
      <c r="I31" s="348"/>
      <c r="J31" s="348"/>
      <c r="K31" s="348"/>
      <c r="L31" s="348"/>
      <c r="M31" s="348"/>
      <c r="N31" s="348"/>
      <c r="O31" s="348"/>
      <c r="P31" s="348"/>
      <c r="Q31" s="348"/>
      <c r="R31" s="348"/>
      <c r="S31" s="348"/>
      <c r="T31" s="348"/>
      <c r="U31" s="348"/>
      <c r="V31" s="348"/>
      <c r="W31" s="348"/>
      <c r="X31" s="348"/>
      <c r="Y31" s="348"/>
      <c r="Z31" s="348"/>
    </row>
    <row r="32" spans="1:26" ht="18.75" customHeight="1" thickBot="1">
      <c r="A32" s="350"/>
      <c r="B32" s="348"/>
      <c r="C32" s="348"/>
      <c r="D32" s="348"/>
      <c r="E32" s="348"/>
      <c r="F32" s="348"/>
      <c r="G32" s="348"/>
      <c r="H32" s="348"/>
      <c r="I32" s="348"/>
      <c r="J32" s="348"/>
      <c r="K32" s="348"/>
      <c r="L32" s="348"/>
      <c r="M32" s="348"/>
      <c r="N32" s="348"/>
      <c r="O32" s="348"/>
      <c r="P32" s="348"/>
      <c r="Q32" s="348"/>
      <c r="R32" s="348"/>
      <c r="S32" s="348"/>
      <c r="T32" s="348"/>
      <c r="U32" s="348"/>
      <c r="V32" s="348"/>
      <c r="W32" s="348"/>
      <c r="X32" s="348"/>
      <c r="Y32" s="348"/>
      <c r="Z32" s="348"/>
    </row>
    <row r="33" spans="1:52" ht="30" customHeight="1" thickBot="1">
      <c r="A33" s="350"/>
      <c r="B33" s="348"/>
      <c r="C33" s="539" t="s">
        <v>566</v>
      </c>
      <c r="D33" s="495"/>
      <c r="E33" s="495"/>
      <c r="F33" s="495"/>
      <c r="G33" s="495"/>
      <c r="H33" s="495"/>
      <c r="I33" s="495"/>
      <c r="J33" s="495"/>
      <c r="K33" s="495"/>
      <c r="L33" s="495"/>
      <c r="M33" s="496"/>
      <c r="N33" s="491">
        <v>1</v>
      </c>
      <c r="O33" s="492"/>
      <c r="P33" s="492"/>
      <c r="Q33" s="492"/>
      <c r="R33" s="494" t="s">
        <v>567</v>
      </c>
      <c r="S33" s="495"/>
      <c r="T33" s="495"/>
      <c r="U33" s="496"/>
      <c r="V33" s="490" t="s">
        <v>589</v>
      </c>
      <c r="W33" s="490"/>
      <c r="X33" s="490"/>
      <c r="Y33" s="490"/>
      <c r="Z33" s="490"/>
      <c r="AA33" s="490"/>
      <c r="AB33" s="490"/>
      <c r="AC33" s="490"/>
      <c r="AD33" s="490"/>
      <c r="AE33" s="490"/>
      <c r="AF33" s="490"/>
      <c r="AG33" s="490"/>
      <c r="AH33" s="490"/>
      <c r="AI33" s="490"/>
      <c r="AJ33" s="490"/>
      <c r="AK33" s="490"/>
      <c r="AL33" s="490"/>
      <c r="AM33" s="490"/>
      <c r="AN33" s="490"/>
      <c r="AO33" s="490"/>
      <c r="AP33" s="490"/>
      <c r="AQ33" s="490"/>
      <c r="AR33" s="490"/>
      <c r="AS33" s="490"/>
      <c r="AT33" s="351"/>
      <c r="AU33" s="351"/>
      <c r="AV33" s="351"/>
      <c r="AW33" s="351"/>
      <c r="AX33" s="351"/>
      <c r="AY33" s="351"/>
      <c r="AZ33" s="351"/>
    </row>
    <row r="34" spans="1:52" ht="30" customHeight="1" thickBot="1">
      <c r="A34" s="350"/>
      <c r="B34" s="348"/>
      <c r="C34" s="539" t="s">
        <v>574</v>
      </c>
      <c r="D34" s="495"/>
      <c r="E34" s="495"/>
      <c r="F34" s="495"/>
      <c r="G34" s="495"/>
      <c r="H34" s="495"/>
      <c r="I34" s="495"/>
      <c r="J34" s="495"/>
      <c r="K34" s="495"/>
      <c r="L34" s="495"/>
      <c r="M34" s="496"/>
      <c r="N34" s="491">
        <v>2</v>
      </c>
      <c r="O34" s="492"/>
      <c r="P34" s="492"/>
      <c r="Q34" s="493"/>
      <c r="R34" s="494" t="s">
        <v>575</v>
      </c>
      <c r="S34" s="495"/>
      <c r="T34" s="495"/>
      <c r="U34" s="496"/>
      <c r="V34" s="490"/>
      <c r="W34" s="490"/>
      <c r="X34" s="490"/>
      <c r="Y34" s="490"/>
      <c r="Z34" s="490"/>
      <c r="AA34" s="490"/>
      <c r="AB34" s="490"/>
      <c r="AC34" s="490"/>
      <c r="AD34" s="490"/>
      <c r="AE34" s="490"/>
      <c r="AF34" s="490"/>
      <c r="AG34" s="490"/>
      <c r="AH34" s="490"/>
      <c r="AI34" s="490"/>
      <c r="AJ34" s="490"/>
      <c r="AK34" s="490"/>
      <c r="AL34" s="490"/>
      <c r="AM34" s="490"/>
      <c r="AN34" s="490"/>
      <c r="AO34" s="490"/>
      <c r="AP34" s="490"/>
      <c r="AQ34" s="490"/>
      <c r="AR34" s="490"/>
      <c r="AS34" s="490"/>
      <c r="AT34" s="351"/>
      <c r="AU34" s="351"/>
      <c r="AV34" s="351"/>
      <c r="AW34" s="351"/>
      <c r="AX34" s="351"/>
      <c r="AY34" s="351"/>
      <c r="AZ34" s="351"/>
    </row>
    <row r="35" spans="1:52" ht="10.5" customHeight="1" thickBot="1">
      <c r="A35" s="350"/>
      <c r="B35" s="348"/>
      <c r="C35" s="352"/>
      <c r="D35" s="353"/>
      <c r="E35" s="353"/>
      <c r="F35" s="353"/>
      <c r="G35" s="353"/>
      <c r="H35" s="353"/>
      <c r="I35" s="353"/>
      <c r="J35" s="353"/>
      <c r="K35" s="353"/>
      <c r="L35" s="353"/>
      <c r="M35" s="353"/>
      <c r="N35" s="353"/>
      <c r="O35" s="353"/>
      <c r="P35" s="353"/>
      <c r="Q35" s="353"/>
      <c r="R35" s="353"/>
      <c r="S35" s="353"/>
      <c r="T35" s="353"/>
      <c r="U35" s="353"/>
      <c r="V35" s="490"/>
      <c r="W35" s="490"/>
      <c r="X35" s="490"/>
      <c r="Y35" s="490"/>
      <c r="Z35" s="490"/>
      <c r="AA35" s="490"/>
      <c r="AB35" s="490"/>
      <c r="AC35" s="490"/>
      <c r="AD35" s="490"/>
      <c r="AE35" s="490"/>
      <c r="AF35" s="490"/>
      <c r="AG35" s="490"/>
      <c r="AH35" s="490"/>
      <c r="AI35" s="490"/>
      <c r="AJ35" s="490"/>
      <c r="AK35" s="490"/>
      <c r="AL35" s="490"/>
      <c r="AM35" s="490"/>
      <c r="AN35" s="490"/>
      <c r="AO35" s="490"/>
      <c r="AP35" s="490"/>
      <c r="AQ35" s="490"/>
      <c r="AR35" s="490"/>
      <c r="AS35" s="490"/>
      <c r="AT35" s="351"/>
      <c r="AU35" s="351"/>
      <c r="AV35" s="351"/>
      <c r="AW35" s="351"/>
      <c r="AX35" s="351"/>
      <c r="AY35" s="351"/>
      <c r="AZ35" s="351"/>
    </row>
    <row r="36" spans="1:52" ht="18.75" customHeight="1" thickBot="1">
      <c r="A36" s="350"/>
      <c r="B36" s="348"/>
      <c r="C36" s="531" t="s">
        <v>564</v>
      </c>
      <c r="D36" s="520"/>
      <c r="E36" s="520"/>
      <c r="F36" s="520"/>
      <c r="G36" s="520"/>
      <c r="H36" s="520"/>
      <c r="I36" s="520"/>
      <c r="J36" s="520"/>
      <c r="K36" s="520"/>
      <c r="L36" s="520"/>
      <c r="M36" s="532"/>
      <c r="N36" s="556" t="s">
        <v>568</v>
      </c>
      <c r="O36" s="520"/>
      <c r="P36" s="520"/>
      <c r="Q36" s="557"/>
      <c r="R36" s="519" t="s">
        <v>565</v>
      </c>
      <c r="S36" s="520"/>
      <c r="T36" s="520"/>
      <c r="U36" s="521"/>
      <c r="V36" s="348"/>
      <c r="W36" s="348"/>
      <c r="X36" s="348"/>
      <c r="Y36" s="348"/>
      <c r="Z36" s="348"/>
    </row>
    <row r="37" spans="1:52" ht="18.75" customHeight="1">
      <c r="A37" s="350"/>
      <c r="B37" s="348"/>
      <c r="C37" s="533" t="s">
        <v>562</v>
      </c>
      <c r="D37" s="534"/>
      <c r="E37" s="534"/>
      <c r="F37" s="534"/>
      <c r="G37" s="534"/>
      <c r="H37" s="534"/>
      <c r="I37" s="534"/>
      <c r="J37" s="534"/>
      <c r="K37" s="534"/>
      <c r="L37" s="534"/>
      <c r="M37" s="535"/>
      <c r="N37" s="516" t="str">
        <f>様式1!BQ1&amp;"個所"</f>
        <v>0個所</v>
      </c>
      <c r="O37" s="517"/>
      <c r="P37" s="517"/>
      <c r="Q37" s="518"/>
      <c r="R37" s="522" t="str">
        <f t="shared" ref="R37" si="0">IF(N37&lt;&gt;"0個所","否","完了")</f>
        <v>完了</v>
      </c>
      <c r="S37" s="523"/>
      <c r="T37" s="523"/>
      <c r="U37" s="524"/>
      <c r="V37" s="348"/>
      <c r="W37" s="348"/>
      <c r="X37" s="348"/>
      <c r="Y37" s="348"/>
      <c r="Z37" s="348"/>
    </row>
    <row r="38" spans="1:52" ht="18.75" customHeight="1">
      <c r="A38" s="350"/>
      <c r="B38" s="348"/>
      <c r="C38" s="536" t="s">
        <v>563</v>
      </c>
      <c r="D38" s="537"/>
      <c r="E38" s="537"/>
      <c r="F38" s="537"/>
      <c r="G38" s="537"/>
      <c r="H38" s="537"/>
      <c r="I38" s="537"/>
      <c r="J38" s="537"/>
      <c r="K38" s="537"/>
      <c r="L38" s="537"/>
      <c r="M38" s="538"/>
      <c r="N38" s="504" t="str">
        <f>様式2!BP1&amp;"個所"</f>
        <v>0個所</v>
      </c>
      <c r="O38" s="505"/>
      <c r="P38" s="505"/>
      <c r="Q38" s="506"/>
      <c r="R38" s="497" t="str">
        <f t="shared" ref="R38:R54" si="1">IF(N38&lt;&gt;"0個所","否","完了")</f>
        <v>完了</v>
      </c>
      <c r="S38" s="498"/>
      <c r="T38" s="498"/>
      <c r="U38" s="499"/>
      <c r="V38" s="348"/>
      <c r="W38" s="348"/>
      <c r="X38" s="348"/>
      <c r="Y38" s="348"/>
      <c r="Z38" s="348"/>
    </row>
    <row r="39" spans="1:52" ht="18.75" customHeight="1">
      <c r="A39" s="350"/>
      <c r="B39" s="348"/>
      <c r="C39" s="536" t="s">
        <v>590</v>
      </c>
      <c r="D39" s="537"/>
      <c r="E39" s="537"/>
      <c r="F39" s="537"/>
      <c r="G39" s="537"/>
      <c r="H39" s="537"/>
      <c r="I39" s="537"/>
      <c r="J39" s="537"/>
      <c r="K39" s="537"/>
      <c r="L39" s="537"/>
      <c r="M39" s="538"/>
      <c r="N39" s="504" t="str">
        <f>'様式3の2(直流発電設備)'!BP1&amp;"個所"</f>
        <v>0個所</v>
      </c>
      <c r="O39" s="505"/>
      <c r="P39" s="505"/>
      <c r="Q39" s="506"/>
      <c r="R39" s="497" t="str">
        <f t="shared" si="1"/>
        <v>完了</v>
      </c>
      <c r="S39" s="498"/>
      <c r="T39" s="498"/>
      <c r="U39" s="499"/>
      <c r="V39" s="348"/>
      <c r="W39" s="348"/>
      <c r="X39" s="348"/>
      <c r="Y39" s="348"/>
      <c r="Z39" s="348"/>
    </row>
    <row r="40" spans="1:52" ht="18.75" customHeight="1">
      <c r="A40" s="350"/>
      <c r="B40" s="348"/>
      <c r="C40" s="536" t="s">
        <v>591</v>
      </c>
      <c r="D40" s="537"/>
      <c r="E40" s="537"/>
      <c r="F40" s="537"/>
      <c r="G40" s="537"/>
      <c r="H40" s="537"/>
      <c r="I40" s="537"/>
      <c r="J40" s="537"/>
      <c r="K40" s="537"/>
      <c r="L40" s="537"/>
      <c r="M40" s="538"/>
      <c r="N40" s="504" t="str">
        <f>'様式3の3(系統連系保護リレー) '!BP1&amp;"個所"</f>
        <v>0個所</v>
      </c>
      <c r="O40" s="505"/>
      <c r="P40" s="505"/>
      <c r="Q40" s="506"/>
      <c r="R40" s="497" t="str">
        <f t="shared" si="1"/>
        <v>完了</v>
      </c>
      <c r="S40" s="498"/>
      <c r="T40" s="498"/>
      <c r="U40" s="499"/>
      <c r="V40" s="348"/>
      <c r="W40" s="348"/>
      <c r="X40" s="348"/>
      <c r="Y40" s="348"/>
      <c r="Z40" s="348"/>
    </row>
    <row r="41" spans="1:52" ht="18.75" customHeight="1">
      <c r="A41" s="350"/>
      <c r="B41" s="348"/>
      <c r="C41" s="536" t="s">
        <v>592</v>
      </c>
      <c r="D41" s="537"/>
      <c r="E41" s="537"/>
      <c r="F41" s="537"/>
      <c r="G41" s="537"/>
      <c r="H41" s="537"/>
      <c r="I41" s="537"/>
      <c r="J41" s="537"/>
      <c r="K41" s="537"/>
      <c r="L41" s="537"/>
      <c r="M41" s="538"/>
      <c r="N41" s="504" t="str">
        <f>'様式3の5(逆変換装置)'!BP1&amp;"個所"</f>
        <v>0個所</v>
      </c>
      <c r="O41" s="505"/>
      <c r="P41" s="505"/>
      <c r="Q41" s="506"/>
      <c r="R41" s="497" t="str">
        <f t="shared" si="1"/>
        <v>完了</v>
      </c>
      <c r="S41" s="498"/>
      <c r="T41" s="498"/>
      <c r="U41" s="499"/>
      <c r="V41" s="348"/>
      <c r="W41" s="348"/>
      <c r="X41" s="348"/>
      <c r="Y41" s="348"/>
      <c r="Z41" s="348"/>
    </row>
    <row r="42" spans="1:52" ht="18.75" customHeight="1">
      <c r="A42" s="350"/>
      <c r="B42" s="348"/>
      <c r="C42" s="536" t="s">
        <v>593</v>
      </c>
      <c r="D42" s="537"/>
      <c r="E42" s="537"/>
      <c r="F42" s="537"/>
      <c r="G42" s="537"/>
      <c r="H42" s="537"/>
      <c r="I42" s="537"/>
      <c r="J42" s="537"/>
      <c r="K42" s="537"/>
      <c r="L42" s="537"/>
      <c r="M42" s="538"/>
      <c r="N42" s="504" t="str">
        <f>'様式3の2②(直流発電設備)'!BP1&amp;"個所"</f>
        <v>38個所</v>
      </c>
      <c r="O42" s="505"/>
      <c r="P42" s="505"/>
      <c r="Q42" s="506"/>
      <c r="R42" s="497" t="str">
        <f t="shared" ref="R42:R44" si="2">IF(N42&lt;&gt;"0個所","否","完了")</f>
        <v>否</v>
      </c>
      <c r="S42" s="498"/>
      <c r="T42" s="498"/>
      <c r="U42" s="499"/>
      <c r="V42" s="348"/>
      <c r="W42" s="348"/>
      <c r="X42" s="348"/>
      <c r="Y42" s="348"/>
      <c r="Z42" s="348"/>
    </row>
    <row r="43" spans="1:52" ht="18.75" customHeight="1">
      <c r="A43" s="350"/>
      <c r="B43" s="348"/>
      <c r="C43" s="536" t="s">
        <v>594</v>
      </c>
      <c r="D43" s="537"/>
      <c r="E43" s="537"/>
      <c r="F43" s="537"/>
      <c r="G43" s="537"/>
      <c r="H43" s="537"/>
      <c r="I43" s="537"/>
      <c r="J43" s="537"/>
      <c r="K43" s="537"/>
      <c r="L43" s="537"/>
      <c r="M43" s="538"/>
      <c r="N43" s="504" t="str">
        <f>'様式3の3②(系統連系保護リレー)'!BP1&amp;"個所"</f>
        <v>72個所</v>
      </c>
      <c r="O43" s="505"/>
      <c r="P43" s="505"/>
      <c r="Q43" s="506"/>
      <c r="R43" s="497" t="str">
        <f t="shared" si="2"/>
        <v>否</v>
      </c>
      <c r="S43" s="498"/>
      <c r="T43" s="498"/>
      <c r="U43" s="499"/>
      <c r="V43" s="348"/>
      <c r="W43" s="348"/>
      <c r="X43" s="348"/>
      <c r="Y43" s="348"/>
      <c r="Z43" s="348"/>
    </row>
    <row r="44" spans="1:52" ht="18.75" customHeight="1">
      <c r="A44" s="350"/>
      <c r="B44" s="348"/>
      <c r="C44" s="536" t="s">
        <v>595</v>
      </c>
      <c r="D44" s="537"/>
      <c r="E44" s="537"/>
      <c r="F44" s="537"/>
      <c r="G44" s="537"/>
      <c r="H44" s="537"/>
      <c r="I44" s="537"/>
      <c r="J44" s="537"/>
      <c r="K44" s="537"/>
      <c r="L44" s="537"/>
      <c r="M44" s="538"/>
      <c r="N44" s="504" t="str">
        <f>'様式3の5②(逆変換装置)'!BP1&amp;"個所"</f>
        <v>11個所</v>
      </c>
      <c r="O44" s="505"/>
      <c r="P44" s="505"/>
      <c r="Q44" s="506"/>
      <c r="R44" s="497" t="str">
        <f t="shared" si="2"/>
        <v>否</v>
      </c>
      <c r="S44" s="498"/>
      <c r="T44" s="498"/>
      <c r="U44" s="499"/>
      <c r="V44" s="348"/>
      <c r="W44" s="348"/>
      <c r="X44" s="348"/>
      <c r="Y44" s="348"/>
      <c r="Z44" s="348"/>
    </row>
    <row r="45" spans="1:52" ht="18.75" customHeight="1">
      <c r="A45" s="350"/>
      <c r="B45" s="348"/>
      <c r="C45" s="536" t="s">
        <v>596</v>
      </c>
      <c r="D45" s="537"/>
      <c r="E45" s="537"/>
      <c r="F45" s="537"/>
      <c r="G45" s="537"/>
      <c r="H45" s="537"/>
      <c r="I45" s="537"/>
      <c r="J45" s="537"/>
      <c r="K45" s="537"/>
      <c r="L45" s="537"/>
      <c r="M45" s="538"/>
      <c r="N45" s="504" t="str">
        <f>'様式3の2③(直流発電設備)'!BP1&amp;"個所"</f>
        <v>38個所</v>
      </c>
      <c r="O45" s="505"/>
      <c r="P45" s="505"/>
      <c r="Q45" s="506"/>
      <c r="R45" s="497" t="str">
        <f t="shared" ref="R45:R47" si="3">IF(N45&lt;&gt;"0個所","否","完了")</f>
        <v>否</v>
      </c>
      <c r="S45" s="498"/>
      <c r="T45" s="498"/>
      <c r="U45" s="499"/>
      <c r="V45" s="348"/>
      <c r="W45" s="348"/>
      <c r="X45" s="348"/>
      <c r="Y45" s="348"/>
      <c r="Z45" s="348"/>
    </row>
    <row r="46" spans="1:52" ht="18.75" customHeight="1">
      <c r="A46" s="350"/>
      <c r="B46" s="348"/>
      <c r="C46" s="536" t="s">
        <v>597</v>
      </c>
      <c r="D46" s="537"/>
      <c r="E46" s="537"/>
      <c r="F46" s="537"/>
      <c r="G46" s="537"/>
      <c r="H46" s="537"/>
      <c r="I46" s="537"/>
      <c r="J46" s="537"/>
      <c r="K46" s="537"/>
      <c r="L46" s="537"/>
      <c r="M46" s="538"/>
      <c r="N46" s="504" t="str">
        <f>'様式3の3③(系統連系保護リレー)'!BP1&amp;"個所"</f>
        <v>72個所</v>
      </c>
      <c r="O46" s="505"/>
      <c r="P46" s="505"/>
      <c r="Q46" s="506"/>
      <c r="R46" s="497" t="str">
        <f t="shared" si="3"/>
        <v>否</v>
      </c>
      <c r="S46" s="498"/>
      <c r="T46" s="498"/>
      <c r="U46" s="499"/>
      <c r="V46" s="348"/>
      <c r="W46" s="348"/>
      <c r="X46" s="348"/>
      <c r="Y46" s="348"/>
      <c r="Z46" s="348"/>
    </row>
    <row r="47" spans="1:52" ht="18.75" customHeight="1">
      <c r="A47" s="350"/>
      <c r="B47" s="348"/>
      <c r="C47" s="536" t="s">
        <v>598</v>
      </c>
      <c r="D47" s="537"/>
      <c r="E47" s="537"/>
      <c r="F47" s="537"/>
      <c r="G47" s="537"/>
      <c r="H47" s="537"/>
      <c r="I47" s="537"/>
      <c r="J47" s="537"/>
      <c r="K47" s="537"/>
      <c r="L47" s="537"/>
      <c r="M47" s="538"/>
      <c r="N47" s="504" t="str">
        <f>'様式3の5③(逆変換装置)'!BP1&amp;"個所"</f>
        <v>11個所</v>
      </c>
      <c r="O47" s="505"/>
      <c r="P47" s="505"/>
      <c r="Q47" s="506"/>
      <c r="R47" s="497" t="str">
        <f t="shared" si="3"/>
        <v>否</v>
      </c>
      <c r="S47" s="498"/>
      <c r="T47" s="498"/>
      <c r="U47" s="499"/>
      <c r="V47" s="348"/>
      <c r="W47" s="348"/>
      <c r="X47" s="348"/>
      <c r="Y47" s="348"/>
      <c r="Z47" s="348"/>
    </row>
    <row r="48" spans="1:52" ht="18.75" customHeight="1">
      <c r="B48" s="348"/>
      <c r="C48" s="536" t="s">
        <v>599</v>
      </c>
      <c r="D48" s="537"/>
      <c r="E48" s="537"/>
      <c r="F48" s="537"/>
      <c r="G48" s="537"/>
      <c r="H48" s="537"/>
      <c r="I48" s="537"/>
      <c r="J48" s="537"/>
      <c r="K48" s="537"/>
      <c r="L48" s="537"/>
      <c r="M48" s="538"/>
      <c r="N48" s="504" t="str">
        <f>'様式4の1(負荷設備)'!BQ1&amp;"個所"</f>
        <v>0個所</v>
      </c>
      <c r="O48" s="505"/>
      <c r="P48" s="505"/>
      <c r="Q48" s="506"/>
      <c r="R48" s="497" t="str">
        <f t="shared" si="1"/>
        <v>完了</v>
      </c>
      <c r="S48" s="498"/>
      <c r="T48" s="498"/>
      <c r="U48" s="499"/>
      <c r="V48" s="348"/>
      <c r="W48" s="348"/>
      <c r="X48" s="348"/>
      <c r="Y48" s="348"/>
      <c r="Z48" s="348"/>
    </row>
    <row r="49" spans="2:26" ht="18.75" customHeight="1">
      <c r="B49" s="348"/>
      <c r="C49" s="536" t="s">
        <v>600</v>
      </c>
      <c r="D49" s="537"/>
      <c r="E49" s="537"/>
      <c r="F49" s="537"/>
      <c r="G49" s="537"/>
      <c r="H49" s="537"/>
      <c r="I49" s="537"/>
      <c r="J49" s="537"/>
      <c r="K49" s="537"/>
      <c r="L49" s="537"/>
      <c r="M49" s="538"/>
      <c r="N49" s="504" t="str">
        <f>様式5の3!CI2&amp;"個所"</f>
        <v>0個所</v>
      </c>
      <c r="O49" s="505"/>
      <c r="P49" s="505"/>
      <c r="Q49" s="506"/>
      <c r="R49" s="497" t="str">
        <f t="shared" si="1"/>
        <v>完了</v>
      </c>
      <c r="S49" s="498"/>
      <c r="T49" s="498"/>
      <c r="U49" s="499"/>
      <c r="V49" s="348"/>
      <c r="W49" s="348"/>
      <c r="X49" s="348"/>
      <c r="Y49" s="348"/>
      <c r="Z49" s="348"/>
    </row>
    <row r="50" spans="2:26" ht="18.75" customHeight="1">
      <c r="B50" s="348"/>
      <c r="C50" s="536" t="s">
        <v>601</v>
      </c>
      <c r="D50" s="537"/>
      <c r="E50" s="537"/>
      <c r="F50" s="537"/>
      <c r="G50" s="537"/>
      <c r="H50" s="537"/>
      <c r="I50" s="537"/>
      <c r="J50" s="537"/>
      <c r="K50" s="537"/>
      <c r="L50" s="537"/>
      <c r="M50" s="538"/>
      <c r="N50" s="504" t="str">
        <f>様式5の4!CV2&amp;"個所"</f>
        <v>0個所</v>
      </c>
      <c r="O50" s="505"/>
      <c r="P50" s="505"/>
      <c r="Q50" s="506"/>
      <c r="R50" s="497" t="str">
        <f t="shared" si="1"/>
        <v>完了</v>
      </c>
      <c r="S50" s="498"/>
      <c r="T50" s="498"/>
      <c r="U50" s="499"/>
      <c r="V50" s="348"/>
      <c r="W50" s="348"/>
      <c r="X50" s="348"/>
      <c r="Y50" s="348"/>
      <c r="Z50" s="348"/>
    </row>
    <row r="51" spans="2:26" ht="18.75" customHeight="1">
      <c r="B51" s="348"/>
      <c r="C51" s="536" t="s">
        <v>602</v>
      </c>
      <c r="D51" s="537"/>
      <c r="E51" s="537"/>
      <c r="F51" s="537"/>
      <c r="G51" s="537"/>
      <c r="H51" s="537"/>
      <c r="I51" s="537"/>
      <c r="J51" s="537"/>
      <c r="K51" s="537"/>
      <c r="L51" s="537"/>
      <c r="M51" s="538"/>
      <c r="N51" s="504" t="str">
        <f>様式5の5!CW2&amp;"個所"</f>
        <v>0個所</v>
      </c>
      <c r="O51" s="505"/>
      <c r="P51" s="505"/>
      <c r="Q51" s="506"/>
      <c r="R51" s="497" t="str">
        <f t="shared" si="1"/>
        <v>完了</v>
      </c>
      <c r="S51" s="498"/>
      <c r="T51" s="498"/>
      <c r="U51" s="499"/>
      <c r="V51" s="348"/>
      <c r="W51" s="348"/>
      <c r="X51" s="348"/>
      <c r="Y51" s="348"/>
      <c r="Z51" s="348"/>
    </row>
    <row r="52" spans="2:26" ht="18.75" customHeight="1">
      <c r="B52" s="348"/>
      <c r="C52" s="536" t="s">
        <v>603</v>
      </c>
      <c r="D52" s="537"/>
      <c r="E52" s="537"/>
      <c r="F52" s="537"/>
      <c r="G52" s="537"/>
      <c r="H52" s="537"/>
      <c r="I52" s="537"/>
      <c r="J52" s="537"/>
      <c r="K52" s="537"/>
      <c r="L52" s="537"/>
      <c r="M52" s="538"/>
      <c r="N52" s="504" t="str">
        <f>様式5の6!CW2&amp;"個所"</f>
        <v>0個所</v>
      </c>
      <c r="O52" s="505"/>
      <c r="P52" s="505"/>
      <c r="Q52" s="506"/>
      <c r="R52" s="497" t="str">
        <f t="shared" si="1"/>
        <v>完了</v>
      </c>
      <c r="S52" s="498"/>
      <c r="T52" s="498"/>
      <c r="U52" s="499"/>
      <c r="V52" s="348"/>
      <c r="W52" s="348"/>
      <c r="X52" s="348"/>
      <c r="Y52" s="348"/>
      <c r="Z52" s="348"/>
    </row>
    <row r="53" spans="2:26" ht="18.75" customHeight="1">
      <c r="B53" s="348"/>
      <c r="C53" s="536" t="s">
        <v>604</v>
      </c>
      <c r="D53" s="537"/>
      <c r="E53" s="537"/>
      <c r="F53" s="537"/>
      <c r="G53" s="537"/>
      <c r="H53" s="537"/>
      <c r="I53" s="537"/>
      <c r="J53" s="537"/>
      <c r="K53" s="537"/>
      <c r="L53" s="537"/>
      <c r="M53" s="538"/>
      <c r="N53" s="504" t="str">
        <f>様式5の7!CW2&amp;"個所"</f>
        <v>0個所</v>
      </c>
      <c r="O53" s="505"/>
      <c r="P53" s="505"/>
      <c r="Q53" s="506"/>
      <c r="R53" s="497" t="str">
        <f t="shared" si="1"/>
        <v>完了</v>
      </c>
      <c r="S53" s="498"/>
      <c r="T53" s="498"/>
      <c r="U53" s="499"/>
      <c r="V53" s="348"/>
      <c r="W53" s="348"/>
      <c r="X53" s="348"/>
      <c r="Y53" s="348"/>
      <c r="Z53" s="348"/>
    </row>
    <row r="54" spans="2:26" ht="18.75" customHeight="1">
      <c r="B54" s="348"/>
      <c r="C54" s="550" t="s">
        <v>605</v>
      </c>
      <c r="D54" s="551"/>
      <c r="E54" s="551"/>
      <c r="F54" s="551"/>
      <c r="G54" s="551"/>
      <c r="H54" s="551"/>
      <c r="I54" s="551"/>
      <c r="J54" s="551"/>
      <c r="K54" s="551"/>
      <c r="L54" s="551"/>
      <c r="M54" s="552"/>
      <c r="N54" s="507" t="str">
        <f>様式5の8!CW2&amp;"個所"</f>
        <v>0個所</v>
      </c>
      <c r="O54" s="508"/>
      <c r="P54" s="508"/>
      <c r="Q54" s="509"/>
      <c r="R54" s="500" t="str">
        <f t="shared" si="1"/>
        <v>完了</v>
      </c>
      <c r="S54" s="501"/>
      <c r="T54" s="501"/>
      <c r="U54" s="502"/>
      <c r="V54" s="348"/>
      <c r="W54" s="348"/>
      <c r="X54" s="348"/>
      <c r="Y54" s="348"/>
      <c r="Z54" s="348"/>
    </row>
    <row r="55" spans="2:26" ht="18.75" customHeight="1" thickBot="1">
      <c r="B55" s="348"/>
      <c r="C55" s="553" t="s">
        <v>608</v>
      </c>
      <c r="D55" s="554"/>
      <c r="E55" s="554"/>
      <c r="F55" s="554"/>
      <c r="G55" s="554"/>
      <c r="H55" s="554"/>
      <c r="I55" s="554"/>
      <c r="J55" s="554"/>
      <c r="K55" s="554"/>
      <c r="L55" s="554"/>
      <c r="M55" s="555"/>
      <c r="N55" s="513" t="str">
        <f>様式６!CZ2&amp;"個所"</f>
        <v>0個所</v>
      </c>
      <c r="O55" s="514"/>
      <c r="P55" s="514"/>
      <c r="Q55" s="515"/>
      <c r="R55" s="510" t="str">
        <f t="shared" ref="R55" si="4">IF(N55&lt;&gt;"0個所","否","完了")</f>
        <v>完了</v>
      </c>
      <c r="S55" s="511"/>
      <c r="T55" s="511"/>
      <c r="U55" s="512"/>
      <c r="V55" s="348"/>
      <c r="W55" s="348"/>
      <c r="X55" s="348"/>
      <c r="Y55" s="348"/>
      <c r="Z55" s="348"/>
    </row>
    <row r="56" spans="2:26" ht="30" customHeight="1">
      <c r="C56" s="540"/>
      <c r="D56" s="540"/>
      <c r="E56" s="540"/>
      <c r="F56" s="540"/>
      <c r="G56" s="540"/>
      <c r="H56" s="540"/>
      <c r="I56" s="540"/>
      <c r="J56" s="540"/>
      <c r="K56" s="540"/>
      <c r="L56" s="540"/>
      <c r="M56" s="540"/>
    </row>
    <row r="57" spans="2:26" ht="30" customHeight="1">
      <c r="C57" s="503"/>
      <c r="D57" s="503"/>
      <c r="E57" s="503"/>
      <c r="F57" s="503"/>
      <c r="G57" s="503"/>
      <c r="H57" s="503"/>
      <c r="I57" s="503"/>
      <c r="J57" s="503"/>
      <c r="K57" s="503"/>
      <c r="L57" s="503"/>
      <c r="M57" s="503"/>
    </row>
    <row r="58" spans="2:26" ht="30" customHeight="1">
      <c r="C58" s="503"/>
      <c r="D58" s="503"/>
      <c r="E58" s="503"/>
      <c r="F58" s="503"/>
      <c r="G58" s="503"/>
      <c r="H58" s="503"/>
      <c r="I58" s="503"/>
      <c r="J58" s="503"/>
      <c r="K58" s="503"/>
      <c r="L58" s="503"/>
      <c r="M58" s="503"/>
    </row>
    <row r="59" spans="2:26" ht="30" customHeight="1">
      <c r="C59" s="503"/>
      <c r="D59" s="503"/>
      <c r="E59" s="503"/>
      <c r="F59" s="503"/>
      <c r="G59" s="503"/>
      <c r="H59" s="503"/>
      <c r="I59" s="503"/>
      <c r="J59" s="503"/>
      <c r="K59" s="503"/>
      <c r="L59" s="503"/>
      <c r="M59" s="503"/>
    </row>
    <row r="60" spans="2:26" ht="30" customHeight="1">
      <c r="C60" s="540"/>
      <c r="D60" s="540"/>
      <c r="E60" s="540"/>
      <c r="F60" s="540"/>
      <c r="G60" s="540"/>
      <c r="H60" s="540"/>
      <c r="I60" s="540"/>
      <c r="J60" s="540"/>
      <c r="K60" s="540"/>
      <c r="L60" s="540"/>
      <c r="M60" s="540"/>
    </row>
    <row r="61" spans="2:26" ht="30" customHeight="1"/>
    <row r="62" spans="2:26" ht="30" customHeight="1">
      <c r="C62" s="503"/>
      <c r="D62" s="503"/>
      <c r="E62" s="503"/>
      <c r="F62" s="503"/>
      <c r="G62" s="503"/>
      <c r="H62" s="503"/>
      <c r="I62" s="503"/>
      <c r="J62" s="503"/>
      <c r="K62" s="503"/>
      <c r="L62" s="503"/>
      <c r="M62" s="503"/>
    </row>
    <row r="63" spans="2:26" ht="30" customHeight="1">
      <c r="C63" s="503"/>
      <c r="D63" s="503"/>
      <c r="E63" s="503"/>
      <c r="F63" s="503"/>
      <c r="G63" s="503"/>
      <c r="H63" s="503"/>
      <c r="I63" s="503"/>
      <c r="J63" s="503"/>
      <c r="K63" s="503"/>
      <c r="L63" s="503"/>
      <c r="M63" s="503"/>
    </row>
    <row r="64" spans="2:26" ht="30" customHeight="1">
      <c r="C64" s="503"/>
      <c r="D64" s="503"/>
      <c r="E64" s="503"/>
      <c r="F64" s="503"/>
      <c r="G64" s="503"/>
      <c r="H64" s="503"/>
      <c r="I64" s="503"/>
      <c r="J64" s="503"/>
      <c r="K64" s="503"/>
      <c r="L64" s="503"/>
      <c r="M64" s="503"/>
    </row>
    <row r="65" s="347" customFormat="1" ht="30" customHeight="1"/>
    <row r="66" s="347" customFormat="1" ht="30" customHeight="1"/>
    <row r="67" s="347" customFormat="1" ht="30" customHeight="1"/>
    <row r="68" s="347" customFormat="1" ht="30" customHeight="1"/>
    <row r="69" s="347" customFormat="1" ht="30" customHeight="1"/>
    <row r="70" s="347" customFormat="1" ht="30" customHeight="1"/>
    <row r="71" s="347" customFormat="1" ht="30" customHeight="1"/>
    <row r="72" s="347" customFormat="1" ht="30" customHeight="1"/>
    <row r="73" s="347" customFormat="1" ht="30" customHeight="1"/>
    <row r="74" s="347" customFormat="1" ht="30" customHeight="1"/>
    <row r="75" s="347" customFormat="1" ht="30" customHeight="1"/>
    <row r="76" s="347" customFormat="1" ht="30" customHeight="1"/>
    <row r="77" s="347" customFormat="1" ht="30" customHeight="1"/>
    <row r="78" s="347" customFormat="1" ht="30" customHeight="1"/>
    <row r="79" s="347" customFormat="1" ht="30" customHeight="1"/>
    <row r="80" s="347" customFormat="1" ht="30" customHeight="1"/>
    <row r="81" s="347" customFormat="1" ht="30" customHeight="1"/>
    <row r="82" s="347" customFormat="1" ht="30" customHeight="1"/>
    <row r="83" s="347" customFormat="1" ht="30" customHeight="1"/>
    <row r="84" s="347" customFormat="1" ht="30" customHeight="1"/>
    <row r="85" s="347" customFormat="1" ht="30" customHeight="1"/>
    <row r="86" s="347" customFormat="1" ht="30" customHeight="1"/>
    <row r="87" s="347" customFormat="1" ht="30" customHeight="1"/>
    <row r="88" s="347" customFormat="1" ht="30" customHeight="1"/>
    <row r="89" s="347" customFormat="1" ht="30" customHeight="1"/>
    <row r="90" s="347" customFormat="1" ht="30" customHeight="1"/>
    <row r="91" s="347" customFormat="1" ht="30" customHeight="1"/>
    <row r="92" s="347" customFormat="1" ht="30" customHeight="1"/>
    <row r="93" s="347" customFormat="1" ht="30" customHeight="1"/>
    <row r="94" s="347" customFormat="1" ht="30" customHeight="1"/>
    <row r="95" s="347" customFormat="1" ht="30" customHeight="1"/>
    <row r="96" s="347" customFormat="1" ht="30" customHeight="1"/>
    <row r="97" s="347" customFormat="1" ht="30" customHeight="1"/>
    <row r="98" s="347" customFormat="1" ht="30" customHeight="1"/>
    <row r="99" s="347" customFormat="1" ht="30" customHeight="1"/>
    <row r="100" s="347" customFormat="1" ht="30" customHeight="1"/>
    <row r="101" s="347" customFormat="1" ht="30" customHeight="1"/>
    <row r="102" s="347" customFormat="1" ht="30" customHeight="1"/>
    <row r="103" s="347" customFormat="1" ht="30" customHeight="1"/>
    <row r="104" s="347" customFormat="1" ht="30" customHeight="1"/>
    <row r="105" s="347" customFormat="1" ht="30" customHeight="1"/>
    <row r="106" s="347" customFormat="1" ht="30" customHeight="1"/>
    <row r="107" s="347" customFormat="1" ht="30" customHeight="1"/>
    <row r="108" s="347" customFormat="1" ht="30" customHeight="1"/>
    <row r="109" s="347" customFormat="1" ht="30" customHeight="1"/>
    <row r="110" s="347" customFormat="1" ht="30" customHeight="1"/>
    <row r="111" s="347" customFormat="1" ht="30" customHeight="1"/>
    <row r="112" s="347" customFormat="1" ht="30" customHeight="1"/>
    <row r="113" s="347" customFormat="1" ht="30" customHeight="1"/>
    <row r="114" s="347" customFormat="1" ht="30" customHeight="1"/>
    <row r="115" s="347" customFormat="1" ht="30" customHeight="1"/>
    <row r="116" s="347" customFormat="1" ht="30" customHeight="1"/>
    <row r="117" s="347" customFormat="1" ht="30" customHeight="1"/>
    <row r="118" s="347" customFormat="1" ht="30" customHeight="1"/>
    <row r="119" s="347" customFormat="1" ht="30" customHeight="1"/>
    <row r="120" s="347" customFormat="1" ht="30" customHeight="1"/>
    <row r="121" s="347" customFormat="1" ht="30" customHeight="1"/>
    <row r="122" s="347" customFormat="1" ht="30" customHeight="1"/>
    <row r="123" s="347" customFormat="1" ht="30" customHeight="1"/>
    <row r="124" s="347" customFormat="1" ht="30" customHeight="1"/>
    <row r="125" s="347" customFormat="1" ht="30" customHeight="1"/>
    <row r="126" s="347" customFormat="1" ht="30" customHeight="1"/>
    <row r="127" s="347" customFormat="1" ht="30" customHeight="1"/>
    <row r="128" s="347" customFormat="1" ht="30" customHeight="1"/>
    <row r="129" s="347" customFormat="1" ht="30" customHeight="1"/>
    <row r="130" s="347" customFormat="1" ht="30" customHeight="1"/>
    <row r="131" s="347" customFormat="1" ht="30" customHeight="1"/>
    <row r="132" s="347" customFormat="1" ht="30" customHeight="1"/>
    <row r="133" s="347" customFormat="1" ht="30" customHeight="1"/>
    <row r="134" s="347" customFormat="1" ht="30" customHeight="1"/>
    <row r="135" s="347" customFormat="1" ht="30" customHeight="1"/>
    <row r="136" s="347" customFormat="1" ht="30" customHeight="1"/>
    <row r="137" s="347" customFormat="1" ht="30" customHeight="1"/>
    <row r="138" s="347" customFormat="1" ht="30" customHeight="1"/>
    <row r="139" s="347" customFormat="1" ht="30" customHeight="1"/>
    <row r="140" s="347" customFormat="1" ht="30" customHeight="1"/>
    <row r="141" s="347" customFormat="1" ht="30" customHeight="1"/>
    <row r="142" s="347" customFormat="1" ht="30" customHeight="1"/>
    <row r="143" s="347" customFormat="1" ht="30" customHeight="1"/>
    <row r="144" s="347" customFormat="1" ht="30" customHeight="1"/>
    <row r="145" s="347" customFormat="1" ht="30" customHeight="1"/>
    <row r="146" s="347" customFormat="1" ht="30" customHeight="1"/>
    <row r="147" s="347" customFormat="1" ht="30" customHeight="1"/>
    <row r="148" s="347" customFormat="1" ht="30" customHeight="1"/>
    <row r="149" s="347" customFormat="1" ht="30" customHeight="1"/>
    <row r="150" s="347" customFormat="1" ht="30" customHeight="1"/>
    <row r="151" s="347" customFormat="1" ht="30" customHeight="1"/>
    <row r="152" s="347" customFormat="1" ht="30" customHeight="1"/>
    <row r="153" s="347" customFormat="1" ht="30" customHeight="1"/>
    <row r="154" s="347" customFormat="1" ht="30" customHeight="1"/>
    <row r="155" s="347" customFormat="1" ht="30" customHeight="1"/>
    <row r="156" s="347" customFormat="1" ht="30" customHeight="1"/>
    <row r="157" s="347" customFormat="1" ht="30" customHeight="1"/>
    <row r="158" s="347" customFormat="1" ht="30" customHeight="1"/>
    <row r="159" s="347" customFormat="1" ht="30" customHeight="1"/>
    <row r="160" s="347" customFormat="1" ht="30" customHeight="1"/>
    <row r="161" s="347" customFormat="1" ht="30" customHeight="1"/>
    <row r="162" s="347" customFormat="1" ht="30" customHeight="1"/>
    <row r="163" s="347" customFormat="1" ht="30" customHeight="1"/>
    <row r="164" s="347" customFormat="1" ht="30" customHeight="1"/>
    <row r="165" s="347" customFormat="1" ht="30" customHeight="1"/>
    <row r="166" s="347" customFormat="1" ht="30" customHeight="1"/>
    <row r="167" s="347" customFormat="1" ht="30" customHeight="1"/>
    <row r="168" s="347" customFormat="1" ht="30" customHeight="1"/>
    <row r="169" s="347" customFormat="1" ht="30" customHeight="1"/>
    <row r="170" s="347" customFormat="1" ht="30" customHeight="1"/>
    <row r="171" s="347" customFormat="1" ht="30" customHeight="1"/>
    <row r="172" s="347" customFormat="1" ht="30" customHeight="1"/>
    <row r="173" s="347" customFormat="1" ht="30" customHeight="1"/>
    <row r="174" s="347" customFormat="1" ht="30" customHeight="1"/>
    <row r="175" s="347" customFormat="1" ht="30" customHeight="1"/>
    <row r="176" s="347" customFormat="1" ht="30" customHeight="1"/>
    <row r="177" s="347" customFormat="1" ht="30" customHeight="1"/>
    <row r="178" s="347" customFormat="1" ht="30" customHeight="1"/>
    <row r="179" s="347" customFormat="1" ht="30" customHeight="1"/>
    <row r="180" s="347" customFormat="1" ht="30" customHeight="1"/>
    <row r="181" s="347" customFormat="1" ht="30" customHeight="1"/>
    <row r="182" s="347" customFormat="1" ht="30" customHeight="1"/>
    <row r="183" s="347" customFormat="1" ht="30" customHeight="1"/>
    <row r="184" s="347" customFormat="1" ht="30" customHeight="1"/>
    <row r="185" s="347" customFormat="1" ht="30" customHeight="1"/>
    <row r="186" s="347" customFormat="1" ht="30" customHeight="1"/>
    <row r="187" s="347" customFormat="1" ht="30" customHeight="1"/>
    <row r="188" s="347" customFormat="1" ht="30" customHeight="1"/>
    <row r="189" s="347" customFormat="1" ht="30" customHeight="1"/>
    <row r="190" s="347" customFormat="1" ht="30" customHeight="1"/>
    <row r="191" s="347" customFormat="1" ht="30" customHeight="1"/>
    <row r="192" s="347" customFormat="1" ht="30" customHeight="1"/>
    <row r="193" s="347" customFormat="1" ht="30" customHeight="1"/>
    <row r="194" s="347" customFormat="1" ht="30" customHeight="1"/>
    <row r="195" s="347" customFormat="1" ht="30" customHeight="1"/>
    <row r="196" s="347" customFormat="1" ht="30" customHeight="1"/>
    <row r="197" s="347" customFormat="1" ht="30" customHeight="1"/>
    <row r="198" s="347" customFormat="1" ht="30" customHeight="1"/>
    <row r="199" s="347" customFormat="1" ht="30" customHeight="1"/>
    <row r="200" s="347" customFormat="1" ht="30" customHeight="1"/>
    <row r="201" s="347" customFormat="1" ht="30" customHeight="1"/>
    <row r="202" s="347" customFormat="1" ht="30" customHeight="1"/>
    <row r="203" s="347" customFormat="1" ht="30" customHeight="1"/>
    <row r="204" s="347" customFormat="1" ht="30" customHeight="1"/>
    <row r="205" s="347" customFormat="1" ht="30" customHeight="1"/>
    <row r="206" s="347" customFormat="1" ht="30" customHeight="1"/>
    <row r="207" s="347" customFormat="1" ht="30" customHeight="1"/>
    <row r="208" s="347" customFormat="1" ht="30" customHeight="1"/>
    <row r="209" s="347" customFormat="1" ht="30" customHeight="1"/>
    <row r="210" s="347" customFormat="1" ht="30" customHeight="1"/>
    <row r="211" s="347" customFormat="1" ht="30" customHeight="1"/>
    <row r="212" s="347" customFormat="1" ht="30" customHeight="1"/>
    <row r="213" s="347" customFormat="1" ht="30" customHeight="1"/>
    <row r="214" s="347" customFormat="1" ht="30" customHeight="1"/>
    <row r="215" s="347" customFormat="1" ht="22.5" customHeight="1"/>
    <row r="216" s="347" customFormat="1" ht="22.5" customHeight="1"/>
    <row r="217" s="347" customFormat="1" ht="22.5" customHeight="1"/>
    <row r="218" s="347" customFormat="1" ht="22.5" customHeight="1"/>
    <row r="219" s="347" customFormat="1" ht="22.5" customHeight="1"/>
    <row r="220" s="347" customFormat="1" ht="22.5" customHeight="1"/>
    <row r="221" s="347" customFormat="1" ht="22.5" customHeight="1"/>
    <row r="222" s="347" customFormat="1" ht="22.5" customHeight="1"/>
    <row r="223" s="347" customFormat="1" ht="22.5" customHeight="1"/>
    <row r="224" s="347" customFormat="1" ht="22.5" customHeight="1"/>
    <row r="225" s="347" customFormat="1" ht="22.5" customHeight="1"/>
    <row r="226" s="347" customFormat="1" ht="22.5" customHeight="1"/>
    <row r="227" s="347" customFormat="1" ht="22.5" customHeight="1"/>
    <row r="228" s="347" customFormat="1" ht="22.5" customHeight="1"/>
    <row r="229" s="347" customFormat="1" ht="22.5" customHeight="1"/>
    <row r="230" s="347" customFormat="1" ht="22.5" customHeight="1"/>
    <row r="231" s="347" customFormat="1" ht="22.5" customHeight="1"/>
    <row r="232" s="347" customFormat="1" ht="22.5" customHeight="1"/>
    <row r="233" s="347" customFormat="1" ht="22.5" customHeight="1"/>
    <row r="234" s="347" customFormat="1" ht="22.5" customHeight="1"/>
    <row r="235" s="347" customFormat="1" ht="22.5" customHeight="1"/>
    <row r="236" s="347" customFormat="1" ht="22.5" customHeight="1"/>
    <row r="237" s="347" customFormat="1" ht="22.5" customHeight="1"/>
    <row r="238" s="347" customFormat="1" ht="22.5" customHeight="1"/>
    <row r="239" s="347" customFormat="1" ht="22.5" customHeight="1"/>
    <row r="240" s="347" customFormat="1" ht="22.5" customHeight="1"/>
    <row r="241" s="347" customFormat="1" ht="22.5" customHeight="1"/>
    <row r="242" s="347" customFormat="1" ht="22.5" customHeight="1"/>
    <row r="243" s="347" customFormat="1" ht="22.5" customHeight="1"/>
    <row r="244" s="347" customFormat="1" ht="22.5" customHeight="1"/>
    <row r="245" s="347" customFormat="1" ht="22.5" customHeight="1"/>
    <row r="246" s="347" customFormat="1" ht="22.5" customHeight="1"/>
    <row r="247" s="347" customFormat="1" ht="22.5" customHeight="1"/>
    <row r="248" s="347" customFormat="1" ht="22.5" customHeight="1"/>
    <row r="249" s="347" customFormat="1" ht="22.5" customHeight="1"/>
    <row r="250" s="347" customFormat="1" ht="22.5" customHeight="1"/>
    <row r="251" s="347" customFormat="1" ht="22.5" customHeight="1"/>
    <row r="252" s="347" customFormat="1" ht="22.5" customHeight="1"/>
    <row r="253" s="347" customFormat="1" ht="22.5" customHeight="1"/>
    <row r="254" s="347" customFormat="1" ht="22.5" customHeight="1"/>
    <row r="255" s="347" customFormat="1" ht="22.5" customHeight="1"/>
    <row r="256" s="347" customFormat="1" ht="22.5" customHeight="1"/>
    <row r="257" s="347" customFormat="1" ht="22.5" customHeight="1"/>
    <row r="258" s="347" customFormat="1" ht="22.5" customHeight="1"/>
    <row r="259" s="347" customFormat="1" ht="22.5" customHeight="1"/>
    <row r="260" s="347" customFormat="1" ht="22.5" customHeight="1"/>
    <row r="261" s="347" customFormat="1" ht="22.5" customHeight="1"/>
    <row r="262" s="347" customFormat="1" ht="22.5" customHeight="1"/>
    <row r="263" s="347" customFormat="1" ht="22.5" customHeight="1"/>
    <row r="264" s="347" customFormat="1" ht="22.5" customHeight="1"/>
    <row r="265" s="347" customFormat="1" ht="22.5" customHeight="1"/>
    <row r="266" s="347" customFormat="1" ht="22.5" customHeight="1"/>
    <row r="267" s="347" customFormat="1" ht="22.5" customHeight="1"/>
    <row r="268" s="347" customFormat="1" ht="22.5" customHeight="1"/>
    <row r="269" s="347" customFormat="1" ht="22.5" customHeight="1"/>
    <row r="270" s="347" customFormat="1" ht="22.5" customHeight="1"/>
    <row r="271" s="347" customFormat="1" ht="22.5" customHeight="1"/>
    <row r="272" s="347" customFormat="1" ht="22.5" customHeight="1"/>
    <row r="273" s="347" customFormat="1" ht="22.5" customHeight="1"/>
    <row r="274" s="347" customFormat="1" ht="22.5" customHeight="1"/>
    <row r="275" s="347" customFormat="1" ht="22.5" customHeight="1"/>
    <row r="276" s="347" customFormat="1" ht="22.5" customHeight="1"/>
    <row r="277" s="347" customFormat="1" ht="22.5" customHeight="1"/>
    <row r="278" s="347" customFormat="1" ht="22.5" customHeight="1"/>
    <row r="279" s="347" customFormat="1" ht="22.5" customHeight="1"/>
    <row r="280" s="347" customFormat="1" ht="22.5" customHeight="1"/>
    <row r="281" s="347" customFormat="1" ht="22.5" customHeight="1"/>
    <row r="282" s="347" customFormat="1" ht="22.5" customHeight="1"/>
    <row r="283" s="347" customFormat="1" ht="22.5" customHeight="1"/>
    <row r="284" s="347" customFormat="1" ht="22.5" customHeight="1"/>
    <row r="285" s="347" customFormat="1" ht="22.5" customHeight="1"/>
    <row r="286" s="347" customFormat="1" ht="22.5" customHeight="1"/>
    <row r="287" s="347" customFormat="1" ht="22.5" customHeight="1"/>
    <row r="288" s="347" customFormat="1" ht="22.5" customHeight="1"/>
    <row r="289" s="347" customFormat="1" ht="22.5" customHeight="1"/>
    <row r="290" s="347" customFormat="1" ht="22.5" customHeight="1"/>
    <row r="291" s="347" customFormat="1" ht="22.5" customHeight="1"/>
    <row r="292" s="347" customFormat="1" ht="22.5" customHeight="1"/>
    <row r="293" s="347" customFormat="1" ht="22.5" customHeight="1"/>
    <row r="294" s="347" customFormat="1" ht="22.5" customHeight="1"/>
    <row r="295" s="347" customFormat="1" ht="22.5" customHeight="1"/>
    <row r="296" s="347" customFormat="1" ht="22.5" customHeight="1"/>
    <row r="297" s="347" customFormat="1" ht="22.5" customHeight="1"/>
    <row r="298" s="347" customFormat="1" ht="22.5" customHeight="1"/>
    <row r="299" s="347" customFormat="1" ht="22.5" customHeight="1"/>
    <row r="300" s="347" customFormat="1" ht="22.5" customHeight="1"/>
    <row r="301" s="347" customFormat="1" ht="22.5" customHeight="1"/>
    <row r="302" s="347" customFormat="1" ht="22.5" customHeight="1"/>
    <row r="303" s="347" customFormat="1" ht="22.5" customHeight="1"/>
    <row r="304" s="347" customFormat="1" ht="22.5" customHeight="1"/>
    <row r="305" s="347" customFormat="1" ht="22.5" customHeight="1"/>
    <row r="306" s="347" customFormat="1" ht="22.5" customHeight="1"/>
    <row r="307" s="347" customFormat="1" ht="22.5" customHeight="1"/>
    <row r="308" s="347" customFormat="1" ht="22.5" customHeight="1"/>
    <row r="309" s="347" customFormat="1" ht="22.5" customHeight="1"/>
    <row r="310" s="347" customFormat="1" ht="22.5" customHeight="1"/>
    <row r="311" s="347" customFormat="1" ht="22.5" customHeight="1"/>
    <row r="312" s="347" customFormat="1" ht="22.5" customHeight="1"/>
    <row r="313" s="347" customFormat="1" ht="22.5" customHeight="1"/>
    <row r="314" s="347" customFormat="1" ht="22.5" customHeight="1"/>
    <row r="315" s="347" customFormat="1" ht="22.5" customHeight="1"/>
    <row r="316" s="347" customFormat="1" ht="22.5" customHeight="1"/>
    <row r="317" s="347" customFormat="1" ht="22.5" customHeight="1"/>
    <row r="318" s="347" customFormat="1" ht="22.5" customHeight="1"/>
    <row r="319" s="347" customFormat="1" ht="22.5" customHeight="1"/>
    <row r="320" s="347" customFormat="1" ht="22.5" customHeight="1"/>
    <row r="321" s="347" customFormat="1" ht="22.5" customHeight="1"/>
    <row r="322" s="347" customFormat="1" ht="22.5" customHeight="1"/>
    <row r="323" s="347" customFormat="1" ht="22.5" customHeight="1"/>
    <row r="324" s="347" customFormat="1" ht="22.5" customHeight="1"/>
    <row r="325" s="347" customFormat="1" ht="22.5" customHeight="1"/>
    <row r="326" s="347" customFormat="1" ht="22.5" customHeight="1"/>
    <row r="327" s="347" customFormat="1" ht="22.5" customHeight="1"/>
    <row r="328" s="347" customFormat="1" ht="22.5" customHeight="1"/>
    <row r="329" s="347" customFormat="1" ht="22.5" customHeight="1"/>
    <row r="330" s="347" customFormat="1" ht="22.5" customHeight="1"/>
    <row r="331" s="347" customFormat="1" ht="22.5" customHeight="1"/>
    <row r="332" s="347" customFormat="1" ht="22.5" customHeight="1"/>
    <row r="333" s="347" customFormat="1" ht="22.5" customHeight="1"/>
    <row r="334" s="347" customFormat="1" ht="22.5" customHeight="1"/>
    <row r="335" s="347" customFormat="1" ht="22.5" customHeight="1"/>
    <row r="336" s="347" customFormat="1" ht="22.5" customHeight="1"/>
    <row r="337" s="347" customFormat="1" ht="22.5" customHeight="1"/>
    <row r="338" s="347" customFormat="1" ht="22.5" customHeight="1"/>
    <row r="339" s="347" customFormat="1" ht="22.5" customHeight="1"/>
    <row r="340" s="347" customFormat="1" ht="22.5" customHeight="1"/>
    <row r="341" s="347" customFormat="1" ht="22.5" customHeight="1"/>
    <row r="342" s="347" customFormat="1" ht="22.5" customHeight="1"/>
    <row r="343" s="347" customFormat="1" ht="22.5" customHeight="1"/>
    <row r="344" s="347" customFormat="1" ht="22.5" customHeight="1"/>
    <row r="345" s="347" customFormat="1" ht="22.5" customHeight="1"/>
    <row r="346" s="347" customFormat="1" ht="22.5" customHeight="1"/>
    <row r="347" s="347" customFormat="1" ht="22.5" customHeight="1"/>
    <row r="348" s="347" customFormat="1" ht="22.5" customHeight="1"/>
    <row r="349" s="347" customFormat="1" ht="22.5" customHeight="1"/>
    <row r="350" s="347" customFormat="1" ht="22.5" customHeight="1"/>
    <row r="351" s="347" customFormat="1" ht="22.5" customHeight="1"/>
    <row r="352" s="347" customFormat="1" ht="22.5" customHeight="1"/>
    <row r="353" s="347" customFormat="1" ht="22.5" customHeight="1"/>
    <row r="354" s="347" customFormat="1" ht="22.5" customHeight="1"/>
    <row r="355" s="347" customFormat="1" ht="22.5" customHeight="1"/>
    <row r="356" s="347" customFormat="1" ht="22.5" customHeight="1"/>
    <row r="357" s="347" customFormat="1" ht="22.5" customHeight="1"/>
    <row r="358" s="347" customFormat="1" ht="22.5" customHeight="1"/>
    <row r="359" s="347" customFormat="1" ht="22.5" customHeight="1"/>
    <row r="360" s="347" customFormat="1" ht="22.5" customHeight="1"/>
    <row r="361" s="347" customFormat="1" ht="22.5" customHeight="1"/>
    <row r="362" s="347" customFormat="1" ht="22.5" customHeight="1"/>
    <row r="363" s="347" customFormat="1" ht="22.5" customHeight="1"/>
    <row r="364" s="347" customFormat="1" ht="22.5" customHeight="1"/>
    <row r="365" s="347" customFormat="1" ht="22.5" customHeight="1"/>
    <row r="366" s="347" customFormat="1" ht="22.5" customHeight="1"/>
    <row r="367" s="347" customFormat="1" ht="22.5" customHeight="1"/>
    <row r="368" s="347" customFormat="1" ht="22.5" customHeight="1"/>
    <row r="369" s="347" customFormat="1" ht="22.5" customHeight="1"/>
    <row r="370" s="347" customFormat="1" ht="22.5" customHeight="1"/>
    <row r="371" s="347" customFormat="1" ht="22.5" customHeight="1"/>
    <row r="372" s="347" customFormat="1" ht="22.5" customHeight="1"/>
    <row r="373" s="347" customFormat="1" ht="22.5" customHeight="1"/>
    <row r="374" s="347" customFormat="1" ht="22.5" customHeight="1"/>
    <row r="375" s="347" customFormat="1" ht="22.5" customHeight="1"/>
    <row r="376" s="347" customFormat="1" ht="22.5" customHeight="1"/>
    <row r="377" s="347" customFormat="1" ht="22.5" customHeight="1"/>
    <row r="378" s="347" customFormat="1" ht="22.5" customHeight="1"/>
    <row r="379" s="347" customFormat="1" ht="22.5" customHeight="1"/>
    <row r="380" s="347" customFormat="1" ht="22.5" customHeight="1"/>
    <row r="381" s="347" customFormat="1" ht="22.5" customHeight="1"/>
    <row r="382" s="347" customFormat="1" ht="22.5" customHeight="1"/>
    <row r="383" s="347" customFormat="1" ht="22.5" customHeight="1"/>
    <row r="384" s="347" customFormat="1" ht="22.5" customHeight="1"/>
    <row r="385" s="347" customFormat="1" ht="22.5" customHeight="1"/>
    <row r="386" s="347" customFormat="1" ht="22.5" customHeight="1"/>
    <row r="387" s="347" customFormat="1" ht="22.5" customHeight="1"/>
    <row r="388" s="347" customFormat="1" ht="22.5" customHeight="1"/>
    <row r="389" s="347" customFormat="1" ht="22.5" customHeight="1"/>
    <row r="390" s="347" customFormat="1" ht="22.5" customHeight="1"/>
    <row r="391" s="347" customFormat="1" ht="22.5" customHeight="1"/>
    <row r="392" s="347" customFormat="1" ht="22.5" customHeight="1"/>
    <row r="393" s="347" customFormat="1" ht="22.5" customHeight="1"/>
    <row r="394" s="347" customFormat="1" ht="22.5" customHeight="1"/>
    <row r="395" s="347" customFormat="1" ht="22.5" customHeight="1"/>
    <row r="396" s="347" customFormat="1" ht="22.5" customHeight="1"/>
    <row r="397" s="347" customFormat="1" ht="22.5" customHeight="1"/>
    <row r="398" s="347" customFormat="1" ht="22.5" customHeight="1"/>
    <row r="399" s="347" customFormat="1" ht="22.5" customHeight="1"/>
    <row r="400" s="347" customFormat="1" ht="22.5" customHeight="1"/>
    <row r="401" s="347" customFormat="1" ht="22.5" customHeight="1"/>
    <row r="402" s="347" customFormat="1" ht="22.5" customHeight="1"/>
    <row r="403" s="347" customFormat="1" ht="22.5" customHeight="1"/>
    <row r="404" s="347" customFormat="1" ht="22.5" customHeight="1"/>
    <row r="405" s="347" customFormat="1" ht="22.5" customHeight="1"/>
    <row r="406" s="347" customFormat="1" ht="22.5" customHeight="1"/>
    <row r="407" s="347" customFormat="1" ht="22.5" customHeight="1"/>
    <row r="408" s="347" customFormat="1" ht="22.5" customHeight="1"/>
    <row r="409" s="347" customFormat="1" ht="22.5" customHeight="1"/>
    <row r="410" s="347" customFormat="1" ht="22.5" customHeight="1"/>
    <row r="411" s="347" customFormat="1" ht="22.5" customHeight="1"/>
    <row r="412" s="347" customFormat="1" ht="22.5" customHeight="1"/>
    <row r="413" s="347" customFormat="1" ht="22.5" customHeight="1"/>
    <row r="414" s="347" customFormat="1" ht="22.5" customHeight="1"/>
    <row r="415" s="347" customFormat="1" ht="22.5" customHeight="1"/>
  </sheetData>
  <sheetProtection sheet="1" objects="1" scenarios="1" selectLockedCells="1"/>
  <mergeCells count="82">
    <mergeCell ref="N33:Q33"/>
    <mergeCell ref="R33:U33"/>
    <mergeCell ref="C62:M62"/>
    <mergeCell ref="C63:M63"/>
    <mergeCell ref="N41:Q41"/>
    <mergeCell ref="N48:Q48"/>
    <mergeCell ref="N49:Q49"/>
    <mergeCell ref="N50:Q50"/>
    <mergeCell ref="N51:Q51"/>
    <mergeCell ref="N42:Q42"/>
    <mergeCell ref="N43:Q43"/>
    <mergeCell ref="N44:Q44"/>
    <mergeCell ref="N45:Q45"/>
    <mergeCell ref="N46:Q46"/>
    <mergeCell ref="N47:Q47"/>
    <mergeCell ref="N36:Q36"/>
    <mergeCell ref="C64:M64"/>
    <mergeCell ref="C42:M42"/>
    <mergeCell ref="C43:M43"/>
    <mergeCell ref="C44:M44"/>
    <mergeCell ref="C45:M45"/>
    <mergeCell ref="C46:M46"/>
    <mergeCell ref="C47:M47"/>
    <mergeCell ref="C51:M51"/>
    <mergeCell ref="C52:M52"/>
    <mergeCell ref="C53:M53"/>
    <mergeCell ref="C54:M54"/>
    <mergeCell ref="C56:M56"/>
    <mergeCell ref="C58:M58"/>
    <mergeCell ref="C59:M59"/>
    <mergeCell ref="C60:M60"/>
    <mergeCell ref="C55:M55"/>
    <mergeCell ref="A4:Z4"/>
    <mergeCell ref="B6:Z6"/>
    <mergeCell ref="C14:G14"/>
    <mergeCell ref="C16:G16"/>
    <mergeCell ref="C18:G18"/>
    <mergeCell ref="C20:G20"/>
    <mergeCell ref="C22:G22"/>
    <mergeCell ref="C36:M36"/>
    <mergeCell ref="C37:M37"/>
    <mergeCell ref="C50:M50"/>
    <mergeCell ref="C49:M49"/>
    <mergeCell ref="C48:M48"/>
    <mergeCell ref="C41:M41"/>
    <mergeCell ref="C40:M40"/>
    <mergeCell ref="C39:M39"/>
    <mergeCell ref="C38:M38"/>
    <mergeCell ref="C33:M33"/>
    <mergeCell ref="C34:M34"/>
    <mergeCell ref="N37:Q37"/>
    <mergeCell ref="N38:Q38"/>
    <mergeCell ref="N39:Q39"/>
    <mergeCell ref="N40:Q40"/>
    <mergeCell ref="R36:U36"/>
    <mergeCell ref="R37:U37"/>
    <mergeCell ref="R38:U38"/>
    <mergeCell ref="R39:U39"/>
    <mergeCell ref="R40:U40"/>
    <mergeCell ref="R54:U54"/>
    <mergeCell ref="C57:M57"/>
    <mergeCell ref="N52:Q52"/>
    <mergeCell ref="N53:Q53"/>
    <mergeCell ref="N54:Q54"/>
    <mergeCell ref="R55:U55"/>
    <mergeCell ref="N55:Q55"/>
    <mergeCell ref="V33:AS35"/>
    <mergeCell ref="N34:Q34"/>
    <mergeCell ref="R34:U34"/>
    <mergeCell ref="R52:U52"/>
    <mergeCell ref="R53:U53"/>
    <mergeCell ref="R41:U41"/>
    <mergeCell ref="R48:U48"/>
    <mergeCell ref="R49:U49"/>
    <mergeCell ref="R50:U50"/>
    <mergeCell ref="R51:U51"/>
    <mergeCell ref="R42:U42"/>
    <mergeCell ref="R43:U43"/>
    <mergeCell ref="R44:U44"/>
    <mergeCell ref="R45:U45"/>
    <mergeCell ref="R46:U46"/>
    <mergeCell ref="R47:U47"/>
  </mergeCells>
  <phoneticPr fontId="1"/>
  <conditionalFormatting sqref="C42:U44">
    <cfRule type="expression" dxfId="38" priority="2">
      <formula>$N$33=1</formula>
    </cfRule>
  </conditionalFormatting>
  <conditionalFormatting sqref="C45:U47">
    <cfRule type="expression" dxfId="37" priority="1">
      <formula>OR($N$33=1,$N$33=2)</formula>
    </cfRule>
  </conditionalFormatting>
  <conditionalFormatting sqref="N37:Q55">
    <cfRule type="expression" dxfId="36" priority="3">
      <formula>N37="0個所"</formula>
    </cfRule>
  </conditionalFormatting>
  <conditionalFormatting sqref="R37:U55">
    <cfRule type="expression" dxfId="35" priority="4">
      <formula>R37="否"</formula>
    </cfRule>
  </conditionalFormatting>
  <dataValidations count="2">
    <dataValidation type="list" allowBlank="1" showInputMessage="1" showErrorMessage="1" sqref="N33:Q33 N35:Q35" xr:uid="{943DE0C7-56B9-405E-B66E-A67FC0B12C9B}">
      <formula1>"1,2,3"</formula1>
    </dataValidation>
    <dataValidation type="list" allowBlank="1" showInputMessage="1" showErrorMessage="1" sqref="N34:Q34" xr:uid="{4AC567C0-B5B4-4BF1-BCA3-84BFD83C2706}">
      <formula1>"1,2,3,未定"</formula1>
    </dataValidation>
  </dataValidations>
  <hyperlinks>
    <hyperlink ref="C37:M37" location="様式1!A1" display="様式１" xr:uid="{72ACC74C-024E-4A9E-B81C-85AF571619D4}"/>
    <hyperlink ref="C38:M38" location="様式2!A1" display="様式２" xr:uid="{51B4FE82-154A-46BE-AC92-F319A6DEC7D4}"/>
    <hyperlink ref="C39:M39" location="'様式3の2(直流発電設備)'!A1" display="様式3の2（直流発電設備）" xr:uid="{1BD219DF-6755-4A87-8072-248E06A29CF9}"/>
    <hyperlink ref="C40:M40" location="'様式3の3(系統連系保護リレー) '!A1" display="様式3の3（系統連系保護リレー）" xr:uid="{4BFF970E-0429-4DF9-9B8F-128A50B240EC}"/>
    <hyperlink ref="C41:M41" location="'様式3の5(逆変換装置)'!A1" display="様式3の5（逆変換装置）" xr:uid="{7A76BD7D-2014-4A9D-9B1D-4956F187303C}"/>
    <hyperlink ref="C42:M42" location="'様式3の2②(直流発電設備)'!A1" display="様式3の2②（直流発電設備）" xr:uid="{A2CBCC7C-FEE5-4A19-8067-15D403192E8B}"/>
    <hyperlink ref="C43:M43" location="'様式3の3②(系統連系保護リレー)'!A1" display="様式3の3②（系統連系保護リレー）" xr:uid="{D7AA01AA-C68B-418C-B76A-45D66603CE93}"/>
    <hyperlink ref="C44:M44" location="'様式3の5②(逆変換装置)'!A1" display="様式3の5②（逆変換装置）" xr:uid="{3E328605-9F80-4E19-80E9-88B11C11873B}"/>
    <hyperlink ref="C45:M45" location="'様式3の2③(直流発電設備)'!A1" display="様式3の2③（直流発電設備）" xr:uid="{2B0EDF0E-7F2B-430F-9FA0-7C1CD84C0B9F}"/>
    <hyperlink ref="C46:M46" location="'様式3の3③(系統連系保護リレー)'!A1" display="様式3の3③（系統連系保護リレー）" xr:uid="{35460F2F-4435-4425-847A-982096A2FEC9}"/>
    <hyperlink ref="C47:M47" location="'様式3の5③(逆変換装置)'!A1" display="様式3の5③（逆変換装置）" xr:uid="{A8F61693-B501-42F5-900B-916EEBEDA012}"/>
    <hyperlink ref="C48:M48" location="'様式4の1(負荷設備)'!A1" display="様式4の1（負荷設備）" xr:uid="{50212F8E-EAED-49AE-A800-A9BAF8FFFDC1}"/>
    <hyperlink ref="C49:M49" location="様式5の3!A1" display="様式5の3（設備運用方法）" xr:uid="{E0FEA4C5-A371-4417-BF5B-366C0EFF79AC}"/>
    <hyperlink ref="C50:M50" location="様式5の4!A1" display="様式5の4（単線結線図）" xr:uid="{A9A7625F-ED76-4CAD-896C-F694AC97EF5C}"/>
    <hyperlink ref="C51:M51" location="様式5の5!A1" display="様式5の5（主要設備レイアウト図）" xr:uid="{FB9ECBBD-289B-45B4-B2EF-06F3DF82496C}"/>
    <hyperlink ref="C52:M52" location="様式5の6!A1" display="様式5の6（敷地平面図）" xr:uid="{FA6370C6-2A48-4902-9B62-F9ADB7BD4129}"/>
    <hyperlink ref="C53:M53" location="様式5の7!A1" display="様式5の7（発電設備周辺地図）" xr:uid="{E1252358-1F30-432F-A70D-0C943F809C0D}"/>
    <hyperlink ref="C54:M54" location="様式5の8!A1" display="様式5の8（工事工程表）" xr:uid="{859412FC-BAC0-42CD-A1DD-A7E68FD7C0FE}"/>
    <hyperlink ref="C55:M55" location="様式６!A1" display="様式6（土地調査結果）" xr:uid="{24CC265D-7014-45D7-8F41-9A19FB11C29A}"/>
  </hyperlinks>
  <pageMargins left="0.7" right="0.7" top="0.75" bottom="0.75" header="0.3" footer="0.3"/>
  <pageSetup paperSize="9" scale="47" fitToHeight="0"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DAF50-B4DE-42FC-ABFB-43D93E6E76D0}">
  <sheetPr codeName="Sheet23">
    <pageSetUpPr fitToPage="1"/>
  </sheetPr>
  <dimension ref="B1:BU66"/>
  <sheetViews>
    <sheetView showGridLines="0" showRuler="0" topLeftCell="B1" zoomScaleNormal="100" zoomScaleSheetLayoutView="115" zoomScalePageLayoutView="70" workbookViewId="0">
      <selection activeCell="BV22" sqref="BV22"/>
    </sheetView>
  </sheetViews>
  <sheetFormatPr defaultColWidth="2" defaultRowHeight="18" customHeight="1" outlineLevelCol="1"/>
  <cols>
    <col min="1" max="64" width="2" style="1"/>
    <col min="65" max="65" width="2.5" style="1" customWidth="1"/>
    <col min="66" max="66" width="2" style="1"/>
    <col min="67" max="67" width="28.25" style="1" bestFit="1" customWidth="1"/>
    <col min="68" max="68" width="5.75" style="1" customWidth="1"/>
    <col min="69" max="69" width="16.58203125" style="1" bestFit="1" customWidth="1"/>
    <col min="70" max="72" width="6.83203125" style="1" hidden="1" customWidth="1" outlineLevel="1"/>
    <col min="73" max="73" width="2" style="1" collapsed="1"/>
    <col min="74" max="16384" width="2" style="1"/>
  </cols>
  <sheetData>
    <row r="1" spans="2:72" ht="30" customHeight="1">
      <c r="BO1" s="316" t="s">
        <v>546</v>
      </c>
      <c r="BP1" s="319">
        <f>BT3</f>
        <v>38</v>
      </c>
      <c r="BQ1" s="317" t="s">
        <v>547</v>
      </c>
    </row>
    <row r="2" spans="2:72" ht="18" customHeight="1" thickBot="1">
      <c r="BD2" s="644" t="s">
        <v>305</v>
      </c>
      <c r="BE2" s="644"/>
      <c r="BF2" s="644"/>
      <c r="BG2" s="644"/>
      <c r="BH2" s="644"/>
      <c r="BI2" s="644"/>
      <c r="BJ2" s="644"/>
      <c r="BK2" s="644"/>
      <c r="BL2" s="644"/>
      <c r="BM2" s="644"/>
      <c r="BN2" s="644"/>
      <c r="BR2" s="315" t="s">
        <v>548</v>
      </c>
      <c r="BS2" s="315" t="s">
        <v>550</v>
      </c>
      <c r="BT2" s="315" t="s">
        <v>549</v>
      </c>
    </row>
    <row r="3" spans="2:72" ht="18" customHeight="1">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594">
        <f>IF(様式1!$BC$4="","",様式1!$BC$4)</f>
        <v>2026</v>
      </c>
      <c r="BB3" s="594"/>
      <c r="BC3" s="594"/>
      <c r="BD3" s="595" t="s">
        <v>10</v>
      </c>
      <c r="BE3" s="595"/>
      <c r="BF3" s="594">
        <f>IF(様式1!$BH$4="","",様式1!$BH$4)</f>
        <v>2</v>
      </c>
      <c r="BG3" s="594"/>
      <c r="BH3" s="595" t="s">
        <v>9</v>
      </c>
      <c r="BI3" s="595"/>
      <c r="BJ3" s="594">
        <f>IF(様式1!$BL$4="","",様式1!$BL$4)</f>
        <v>9</v>
      </c>
      <c r="BK3" s="594"/>
      <c r="BL3" s="595" t="s">
        <v>8</v>
      </c>
      <c r="BM3" s="595"/>
      <c r="BN3" s="4"/>
      <c r="BR3" s="320">
        <f t="shared" ref="BR3:BS3" si="0">SUM(BR4:BR69)</f>
        <v>42</v>
      </c>
      <c r="BS3" s="320">
        <f t="shared" si="0"/>
        <v>4</v>
      </c>
      <c r="BT3" s="320">
        <f>SUM(BT4:BT69)</f>
        <v>38</v>
      </c>
    </row>
    <row r="4" spans="2:72" ht="18" customHeight="1">
      <c r="B4" s="596" t="s">
        <v>172</v>
      </c>
      <c r="C4" s="597"/>
      <c r="D4" s="597"/>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7"/>
      <c r="AG4" s="597"/>
      <c r="AH4" s="597"/>
      <c r="AI4" s="597"/>
      <c r="AJ4" s="597"/>
      <c r="AK4" s="597"/>
      <c r="AL4" s="597"/>
      <c r="AM4" s="597"/>
      <c r="AN4" s="597"/>
      <c r="AO4" s="597"/>
      <c r="AP4" s="597"/>
      <c r="AQ4" s="597"/>
      <c r="AR4" s="597"/>
      <c r="AS4" s="597"/>
      <c r="AT4" s="597"/>
      <c r="AU4" s="597"/>
      <c r="AV4" s="597"/>
      <c r="AW4" s="597"/>
      <c r="AX4" s="597"/>
      <c r="AY4" s="597"/>
      <c r="AZ4" s="597"/>
      <c r="BA4" s="597"/>
      <c r="BB4" s="597"/>
      <c r="BC4" s="597"/>
      <c r="BD4" s="597"/>
      <c r="BE4" s="597"/>
      <c r="BF4" s="597"/>
      <c r="BG4" s="597"/>
      <c r="BH4" s="597"/>
      <c r="BI4" s="597"/>
      <c r="BJ4" s="597"/>
      <c r="BK4" s="597"/>
      <c r="BL4" s="597"/>
      <c r="BM4" s="597"/>
      <c r="BN4" s="598"/>
      <c r="BR4" s="318"/>
      <c r="BS4" s="318"/>
      <c r="BT4" s="318"/>
    </row>
    <row r="5" spans="2:72" ht="18" customHeight="1">
      <c r="B5" s="5"/>
      <c r="BA5" s="120"/>
      <c r="BB5" s="120"/>
      <c r="BC5" s="120"/>
      <c r="BD5" s="120"/>
      <c r="BE5" s="120"/>
      <c r="BF5" s="120"/>
      <c r="BG5" s="120"/>
      <c r="BH5" s="120"/>
      <c r="BI5" s="120"/>
      <c r="BJ5" s="120"/>
      <c r="BK5" s="120"/>
      <c r="BL5" s="120"/>
      <c r="BM5" s="120"/>
      <c r="BN5" s="6"/>
      <c r="BR5" s="318"/>
      <c r="BS5" s="318"/>
      <c r="BT5" s="318"/>
    </row>
    <row r="6" spans="2:72" ht="18" customHeight="1">
      <c r="B6" s="5"/>
      <c r="AR6" s="645"/>
      <c r="AS6" s="645"/>
      <c r="AT6" s="645"/>
      <c r="AU6" s="17" t="s">
        <v>141</v>
      </c>
      <c r="AV6" s="17"/>
      <c r="AW6" s="17"/>
      <c r="AX6" s="17"/>
      <c r="AY6" s="17"/>
      <c r="AZ6" s="17"/>
      <c r="BA6" s="646" t="str">
        <f>"新設"</f>
        <v>新設</v>
      </c>
      <c r="BB6" s="646"/>
      <c r="BC6" s="646"/>
      <c r="BD6" s="646"/>
      <c r="BE6" s="646"/>
      <c r="BF6" s="646"/>
      <c r="BG6" s="646"/>
      <c r="BH6" s="646"/>
      <c r="BI6" s="646"/>
      <c r="BJ6" s="646"/>
      <c r="BK6" s="646"/>
      <c r="BL6" s="646"/>
      <c r="BM6" s="646"/>
      <c r="BN6" s="6"/>
      <c r="BR6" s="318">
        <v>1</v>
      </c>
      <c r="BS6" s="318">
        <f>COUNTA(AR6)</f>
        <v>0</v>
      </c>
      <c r="BT6" s="318">
        <f>BR6-BS6</f>
        <v>1</v>
      </c>
    </row>
    <row r="7" spans="2:72" ht="18" customHeight="1">
      <c r="B7" s="559" t="s">
        <v>43</v>
      </c>
      <c r="C7" s="560"/>
      <c r="D7" s="560"/>
      <c r="E7" s="560"/>
      <c r="F7" s="560"/>
      <c r="G7" s="560"/>
      <c r="H7" s="560"/>
      <c r="I7" s="560"/>
      <c r="J7" s="560"/>
      <c r="K7" s="560"/>
      <c r="L7" s="560"/>
      <c r="M7" s="560"/>
      <c r="N7" s="560"/>
      <c r="O7" s="560"/>
      <c r="P7" s="560"/>
      <c r="Q7" s="560"/>
      <c r="R7" s="560"/>
      <c r="S7" s="560"/>
      <c r="T7" s="560"/>
      <c r="U7" s="560"/>
      <c r="V7" s="560"/>
      <c r="W7" s="560"/>
      <c r="X7" s="560"/>
      <c r="Y7" s="560"/>
      <c r="Z7" s="560"/>
      <c r="AA7" s="560"/>
      <c r="AB7" s="560"/>
      <c r="AC7" s="560"/>
      <c r="AD7" s="560"/>
      <c r="AE7" s="560"/>
      <c r="AF7" s="560"/>
      <c r="AG7" s="560"/>
      <c r="AH7" s="560"/>
      <c r="AI7" s="560"/>
      <c r="AJ7" s="560"/>
      <c r="AK7" s="560"/>
      <c r="AL7" s="560"/>
      <c r="AM7" s="560"/>
      <c r="AN7" s="560"/>
      <c r="AO7" s="560"/>
      <c r="AP7" s="560"/>
      <c r="AQ7" s="560"/>
      <c r="AR7" s="560"/>
      <c r="AS7" s="560"/>
      <c r="AT7" s="560"/>
      <c r="AU7" s="560"/>
      <c r="AV7" s="560"/>
      <c r="AW7" s="560"/>
      <c r="AX7" s="560"/>
      <c r="AY7" s="560"/>
      <c r="AZ7" s="560"/>
      <c r="BA7" s="560"/>
      <c r="BB7" s="560"/>
      <c r="BC7" s="560"/>
      <c r="BD7" s="560"/>
      <c r="BE7" s="560"/>
      <c r="BF7" s="560"/>
      <c r="BG7" s="560"/>
      <c r="BH7" s="560"/>
      <c r="BI7" s="560"/>
      <c r="BJ7" s="560"/>
      <c r="BK7" s="560"/>
      <c r="BL7" s="560"/>
      <c r="BM7" s="560"/>
      <c r="BN7" s="561"/>
      <c r="BR7" s="318"/>
      <c r="BS7" s="318"/>
      <c r="BT7" s="318"/>
    </row>
    <row r="8" spans="2:72" ht="18" customHeight="1">
      <c r="B8" s="46"/>
      <c r="C8" s="41" t="s">
        <v>324</v>
      </c>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570" t="str">
        <f>"太陽光"</f>
        <v>太陽光</v>
      </c>
      <c r="AS8" s="571"/>
      <c r="AT8" s="571"/>
      <c r="AU8" s="571"/>
      <c r="AV8" s="571"/>
      <c r="AW8" s="571"/>
      <c r="AX8" s="571"/>
      <c r="AY8" s="571"/>
      <c r="AZ8" s="571"/>
      <c r="BA8" s="571"/>
      <c r="BB8" s="571"/>
      <c r="BC8" s="571"/>
      <c r="BD8" s="571"/>
      <c r="BE8" s="571"/>
      <c r="BF8" s="571"/>
      <c r="BG8" s="571"/>
      <c r="BH8" s="571"/>
      <c r="BI8" s="571"/>
      <c r="BJ8" s="571"/>
      <c r="BK8" s="571"/>
      <c r="BL8" s="571"/>
      <c r="BM8" s="572"/>
      <c r="BN8" s="92"/>
      <c r="BR8" s="318"/>
      <c r="BS8" s="318"/>
      <c r="BT8" s="318"/>
    </row>
    <row r="9" spans="2:72" ht="18" customHeight="1">
      <c r="B9" s="46"/>
      <c r="C9" s="41" t="s">
        <v>325</v>
      </c>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619"/>
      <c r="AS9" s="620"/>
      <c r="AT9" s="620"/>
      <c r="AU9" s="620"/>
      <c r="AV9" s="620"/>
      <c r="AW9" s="620"/>
      <c r="AX9" s="620"/>
      <c r="AY9" s="620"/>
      <c r="AZ9" s="620"/>
      <c r="BA9" s="620"/>
      <c r="BB9" s="620"/>
      <c r="BC9" s="620"/>
      <c r="BD9" s="620"/>
      <c r="BE9" s="620"/>
      <c r="BF9" s="620"/>
      <c r="BG9" s="620"/>
      <c r="BH9" s="620"/>
      <c r="BI9" s="620"/>
      <c r="BJ9" s="620"/>
      <c r="BK9" s="19" t="s">
        <v>44</v>
      </c>
      <c r="BL9" s="19"/>
      <c r="BM9" s="23"/>
      <c r="BN9" s="92"/>
      <c r="BR9" s="318">
        <v>1</v>
      </c>
      <c r="BS9" s="318">
        <f>COUNTA(AR9)</f>
        <v>0</v>
      </c>
      <c r="BT9" s="318">
        <f>BR9-BS9</f>
        <v>1</v>
      </c>
    </row>
    <row r="10" spans="2:72" ht="18" customHeight="1">
      <c r="B10" s="5"/>
      <c r="BN10" s="6"/>
      <c r="BR10" s="318"/>
      <c r="BS10" s="318"/>
      <c r="BT10" s="318"/>
    </row>
    <row r="11" spans="2:72" ht="18" customHeight="1">
      <c r="B11" s="567" t="s">
        <v>403</v>
      </c>
      <c r="C11" s="568"/>
      <c r="D11" s="568"/>
      <c r="E11" s="568"/>
      <c r="F11" s="568"/>
      <c r="G11" s="568"/>
      <c r="H11" s="568"/>
      <c r="I11" s="568"/>
      <c r="J11" s="568"/>
      <c r="K11" s="568"/>
      <c r="L11" s="568"/>
      <c r="M11" s="568"/>
      <c r="N11" s="568"/>
      <c r="O11" s="568"/>
      <c r="P11" s="568"/>
      <c r="Q11" s="568"/>
      <c r="R11" s="568"/>
      <c r="S11" s="568"/>
      <c r="T11" s="568"/>
      <c r="U11" s="568"/>
      <c r="V11" s="568"/>
      <c r="W11" s="568"/>
      <c r="X11" s="568"/>
      <c r="Y11" s="568"/>
      <c r="Z11" s="568"/>
      <c r="AA11" s="568"/>
      <c r="AB11" s="568"/>
      <c r="AC11" s="568"/>
      <c r="AD11" s="568"/>
      <c r="AE11" s="568"/>
      <c r="AF11" s="568"/>
      <c r="AG11" s="568"/>
      <c r="AH11" s="568"/>
      <c r="AI11" s="568"/>
      <c r="AJ11" s="568"/>
      <c r="AK11" s="568"/>
      <c r="AL11" s="568"/>
      <c r="AM11" s="568"/>
      <c r="AN11" s="568"/>
      <c r="AO11" s="568"/>
      <c r="AP11" s="568"/>
      <c r="AQ11" s="568"/>
      <c r="AR11" s="568"/>
      <c r="AS11" s="568"/>
      <c r="AT11" s="568"/>
      <c r="AU11" s="568"/>
      <c r="AV11" s="568"/>
      <c r="AW11" s="568"/>
      <c r="AX11" s="568"/>
      <c r="AY11" s="568"/>
      <c r="AZ11" s="568"/>
      <c r="BA11" s="568"/>
      <c r="BB11" s="568"/>
      <c r="BC11" s="568"/>
      <c r="BD11" s="568"/>
      <c r="BE11" s="568"/>
      <c r="BF11" s="568"/>
      <c r="BG11" s="568"/>
      <c r="BH11" s="568"/>
      <c r="BI11" s="568"/>
      <c r="BJ11" s="568"/>
      <c r="BK11" s="568"/>
      <c r="BL11" s="568"/>
      <c r="BM11" s="568"/>
      <c r="BN11" s="569"/>
      <c r="BR11" s="318"/>
      <c r="BS11" s="318"/>
      <c r="BT11" s="318"/>
    </row>
    <row r="12" spans="2:72" ht="18" customHeight="1">
      <c r="B12" s="5"/>
      <c r="C12" s="58" t="s">
        <v>156</v>
      </c>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636"/>
      <c r="AS12" s="637"/>
      <c r="AT12" s="637"/>
      <c r="AU12" s="637"/>
      <c r="AV12" s="637"/>
      <c r="AW12" s="637"/>
      <c r="AX12" s="637"/>
      <c r="AY12" s="637"/>
      <c r="AZ12" s="637"/>
      <c r="BA12" s="637"/>
      <c r="BB12" s="637"/>
      <c r="BC12" s="637"/>
      <c r="BD12" s="637"/>
      <c r="BE12" s="637"/>
      <c r="BF12" s="637"/>
      <c r="BG12" s="637"/>
      <c r="BH12" s="637"/>
      <c r="BI12" s="637"/>
      <c r="BJ12" s="637"/>
      <c r="BK12" s="59" t="s">
        <v>52</v>
      </c>
      <c r="BL12" s="59"/>
      <c r="BM12" s="60"/>
      <c r="BN12" s="6"/>
      <c r="BR12" s="318">
        <v>1</v>
      </c>
      <c r="BS12" s="318">
        <f>COUNTA(AR12)</f>
        <v>0</v>
      </c>
      <c r="BT12" s="318">
        <f>BR12-BS12</f>
        <v>1</v>
      </c>
    </row>
    <row r="13" spans="2:72" ht="18" customHeight="1">
      <c r="B13" s="5"/>
      <c r="C13" s="58" t="s">
        <v>157</v>
      </c>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636"/>
      <c r="AS13" s="637"/>
      <c r="AT13" s="637"/>
      <c r="AU13" s="637"/>
      <c r="AV13" s="637"/>
      <c r="AW13" s="637"/>
      <c r="AX13" s="637"/>
      <c r="AY13" s="637"/>
      <c r="AZ13" s="75" t="s">
        <v>161</v>
      </c>
      <c r="BA13" s="75"/>
      <c r="BB13" s="75"/>
      <c r="BC13" s="75"/>
      <c r="BD13" s="637"/>
      <c r="BE13" s="637"/>
      <c r="BF13" s="637"/>
      <c r="BG13" s="637"/>
      <c r="BH13" s="637"/>
      <c r="BI13" s="637"/>
      <c r="BJ13" s="637"/>
      <c r="BK13" s="59" t="s">
        <v>25</v>
      </c>
      <c r="BL13" s="59"/>
      <c r="BM13" s="60"/>
      <c r="BN13" s="6"/>
      <c r="BR13" s="318">
        <v>2</v>
      </c>
      <c r="BS13" s="318">
        <f>COUNTA(AR13)+COUNTA(BD13)</f>
        <v>0</v>
      </c>
      <c r="BT13" s="318">
        <f>BR13-BS13</f>
        <v>2</v>
      </c>
    </row>
    <row r="14" spans="2:72" ht="18" customHeight="1">
      <c r="B14" s="5"/>
      <c r="C14" s="64" t="s">
        <v>159</v>
      </c>
      <c r="D14" s="65"/>
      <c r="E14" s="65"/>
      <c r="F14" s="65"/>
      <c r="G14" s="65"/>
      <c r="H14" s="65"/>
      <c r="I14" s="65"/>
      <c r="J14" s="65"/>
      <c r="K14" s="65"/>
      <c r="L14" s="65"/>
      <c r="M14" s="65"/>
      <c r="N14" s="65"/>
      <c r="O14" s="65"/>
      <c r="P14" s="65"/>
      <c r="Q14" s="65"/>
      <c r="R14" s="65"/>
      <c r="S14" s="66"/>
      <c r="T14" s="61" t="s">
        <v>122</v>
      </c>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47"/>
      <c r="AS14" s="648"/>
      <c r="AT14" s="648"/>
      <c r="AU14" s="648"/>
      <c r="AV14" s="648"/>
      <c r="AW14" s="648"/>
      <c r="AX14" s="648"/>
      <c r="AY14" s="648"/>
      <c r="AZ14" s="648"/>
      <c r="BA14" s="648"/>
      <c r="BB14" s="648"/>
      <c r="BC14" s="648"/>
      <c r="BD14" s="648"/>
      <c r="BE14" s="648"/>
      <c r="BF14" s="648"/>
      <c r="BG14" s="648"/>
      <c r="BH14" s="648"/>
      <c r="BI14" s="648"/>
      <c r="BJ14" s="648"/>
      <c r="BK14" s="62"/>
      <c r="BL14" s="62"/>
      <c r="BM14" s="63"/>
      <c r="BN14" s="6"/>
      <c r="BR14" s="318">
        <v>1</v>
      </c>
      <c r="BS14" s="318">
        <f>COUNTA(AR14)</f>
        <v>0</v>
      </c>
      <c r="BT14" s="318">
        <f>BR14-BS14</f>
        <v>1</v>
      </c>
    </row>
    <row r="15" spans="2:72" ht="18" customHeight="1">
      <c r="B15" s="5"/>
      <c r="C15" s="16"/>
      <c r="D15" s="17"/>
      <c r="E15" s="17"/>
      <c r="F15" s="17"/>
      <c r="G15" s="17"/>
      <c r="H15" s="17"/>
      <c r="I15" s="17"/>
      <c r="J15" s="17"/>
      <c r="K15" s="17"/>
      <c r="L15" s="17"/>
      <c r="M15" s="17"/>
      <c r="N15" s="17"/>
      <c r="O15" s="17"/>
      <c r="P15" s="17"/>
      <c r="Q15" s="17"/>
      <c r="R15" s="17"/>
      <c r="S15" s="18"/>
      <c r="T15" s="28" t="s">
        <v>123</v>
      </c>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649"/>
      <c r="AS15" s="650"/>
      <c r="AT15" s="650"/>
      <c r="AU15" s="650"/>
      <c r="AV15" s="650"/>
      <c r="AW15" s="650"/>
      <c r="AX15" s="650"/>
      <c r="AY15" s="650"/>
      <c r="AZ15" s="650"/>
      <c r="BA15" s="650"/>
      <c r="BB15" s="650"/>
      <c r="BC15" s="650"/>
      <c r="BD15" s="650"/>
      <c r="BE15" s="650"/>
      <c r="BF15" s="650"/>
      <c r="BG15" s="650"/>
      <c r="BH15" s="650"/>
      <c r="BI15" s="650"/>
      <c r="BJ15" s="650"/>
      <c r="BK15" s="26" t="s">
        <v>25</v>
      </c>
      <c r="BL15" s="26"/>
      <c r="BM15" s="27"/>
      <c r="BN15" s="6"/>
      <c r="BR15" s="318">
        <v>1</v>
      </c>
      <c r="BS15" s="318">
        <f>COUNTA(AR15)</f>
        <v>0</v>
      </c>
      <c r="BT15" s="318">
        <f>BR15-BS15</f>
        <v>1</v>
      </c>
    </row>
    <row r="16" spans="2:72" ht="18" customHeight="1">
      <c r="B16" s="5"/>
      <c r="C16" s="58" t="s">
        <v>160</v>
      </c>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634"/>
      <c r="AS16" s="635"/>
      <c r="AT16" s="635"/>
      <c r="AU16" s="635"/>
      <c r="AV16" s="635"/>
      <c r="AW16" s="635"/>
      <c r="AX16" s="635"/>
      <c r="AY16" s="635"/>
      <c r="AZ16" s="635"/>
      <c r="BA16" s="635"/>
      <c r="BB16" s="635"/>
      <c r="BC16" s="635"/>
      <c r="BD16" s="635"/>
      <c r="BE16" s="635"/>
      <c r="BF16" s="635"/>
      <c r="BG16" s="635"/>
      <c r="BH16" s="635"/>
      <c r="BI16" s="635"/>
      <c r="BJ16" s="635"/>
      <c r="BK16" s="59" t="s">
        <v>38</v>
      </c>
      <c r="BL16" s="59"/>
      <c r="BM16" s="60"/>
      <c r="BN16" s="6"/>
      <c r="BR16" s="318">
        <v>1</v>
      </c>
      <c r="BS16" s="318">
        <f>COUNTA(AR16)</f>
        <v>0</v>
      </c>
      <c r="BT16" s="318">
        <f>BR16-BS16</f>
        <v>1</v>
      </c>
    </row>
    <row r="17" spans="2:72" ht="18" customHeight="1">
      <c r="B17" s="5"/>
      <c r="BN17" s="6"/>
      <c r="BR17" s="318"/>
      <c r="BS17" s="318"/>
      <c r="BT17" s="318"/>
    </row>
    <row r="18" spans="2:72" ht="18" customHeight="1">
      <c r="B18" s="567" t="s">
        <v>171</v>
      </c>
      <c r="C18" s="568"/>
      <c r="D18" s="568"/>
      <c r="E18" s="568"/>
      <c r="F18" s="568"/>
      <c r="G18" s="568"/>
      <c r="H18" s="568"/>
      <c r="I18" s="568"/>
      <c r="J18" s="568"/>
      <c r="K18" s="568"/>
      <c r="L18" s="568"/>
      <c r="M18" s="568"/>
      <c r="N18" s="568"/>
      <c r="O18" s="568"/>
      <c r="P18" s="568"/>
      <c r="Q18" s="568"/>
      <c r="R18" s="568"/>
      <c r="S18" s="568"/>
      <c r="T18" s="568"/>
      <c r="U18" s="568"/>
      <c r="V18" s="568"/>
      <c r="W18" s="568"/>
      <c r="X18" s="568"/>
      <c r="Y18" s="568"/>
      <c r="Z18" s="568"/>
      <c r="AA18" s="568"/>
      <c r="AB18" s="568"/>
      <c r="AC18" s="568"/>
      <c r="AD18" s="568"/>
      <c r="AE18" s="568"/>
      <c r="AF18" s="568"/>
      <c r="AG18" s="568"/>
      <c r="AH18" s="568"/>
      <c r="AI18" s="568"/>
      <c r="AJ18" s="568"/>
      <c r="AK18" s="568"/>
      <c r="AL18" s="568"/>
      <c r="AM18" s="568"/>
      <c r="AN18" s="568"/>
      <c r="AO18" s="568"/>
      <c r="AP18" s="568"/>
      <c r="AQ18" s="568"/>
      <c r="AR18" s="568"/>
      <c r="AS18" s="568"/>
      <c r="AT18" s="568"/>
      <c r="AU18" s="568"/>
      <c r="AV18" s="568"/>
      <c r="AW18" s="568"/>
      <c r="AX18" s="568"/>
      <c r="AY18" s="568"/>
      <c r="AZ18" s="568"/>
      <c r="BA18" s="568"/>
      <c r="BB18" s="568"/>
      <c r="BC18" s="568"/>
      <c r="BD18" s="568"/>
      <c r="BE18" s="568"/>
      <c r="BF18" s="568"/>
      <c r="BG18" s="568"/>
      <c r="BH18" s="568"/>
      <c r="BI18" s="568"/>
      <c r="BJ18" s="568"/>
      <c r="BK18" s="568"/>
      <c r="BL18" s="568"/>
      <c r="BM18" s="568"/>
      <c r="BN18" s="569"/>
      <c r="BR18" s="318"/>
      <c r="BS18" s="318"/>
      <c r="BT18" s="318"/>
    </row>
    <row r="19" spans="2:72" ht="18" customHeight="1">
      <c r="B19" s="5"/>
      <c r="C19" s="638" t="s">
        <v>177</v>
      </c>
      <c r="D19" s="639"/>
      <c r="E19" s="58" t="s">
        <v>178</v>
      </c>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60"/>
      <c r="AR19" s="636"/>
      <c r="AS19" s="637"/>
      <c r="AT19" s="637"/>
      <c r="AU19" s="637"/>
      <c r="AV19" s="637"/>
      <c r="AW19" s="637"/>
      <c r="AX19" s="637"/>
      <c r="AY19" s="637"/>
      <c r="AZ19" s="637"/>
      <c r="BA19" s="637"/>
      <c r="BB19" s="637"/>
      <c r="BC19" s="637"/>
      <c r="BD19" s="637"/>
      <c r="BE19" s="637"/>
      <c r="BF19" s="637"/>
      <c r="BG19" s="637"/>
      <c r="BH19" s="637"/>
      <c r="BI19" s="637"/>
      <c r="BJ19" s="637"/>
      <c r="BK19" s="75" t="s">
        <v>27</v>
      </c>
      <c r="BL19" s="75"/>
      <c r="BM19" s="101"/>
      <c r="BN19" s="6"/>
      <c r="BR19" s="318">
        <v>1</v>
      </c>
      <c r="BS19" s="318">
        <f>COUNTA(AR19)</f>
        <v>0</v>
      </c>
      <c r="BT19" s="318">
        <f>BR19-BS19</f>
        <v>1</v>
      </c>
    </row>
    <row r="20" spans="2:72" ht="18" customHeight="1">
      <c r="B20" s="5"/>
      <c r="C20" s="640"/>
      <c r="D20" s="641"/>
      <c r="E20" s="16" t="s">
        <v>179</v>
      </c>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8"/>
      <c r="AR20" s="657"/>
      <c r="AS20" s="658"/>
      <c r="AT20" s="658"/>
      <c r="AU20" s="658"/>
      <c r="AV20" s="658"/>
      <c r="AW20" s="658"/>
      <c r="AX20" s="658"/>
      <c r="AY20" s="658"/>
      <c r="AZ20" s="658"/>
      <c r="BA20" s="658"/>
      <c r="BB20" s="658"/>
      <c r="BC20" s="658"/>
      <c r="BD20" s="658"/>
      <c r="BE20" s="658"/>
      <c r="BF20" s="658"/>
      <c r="BG20" s="658"/>
      <c r="BH20" s="658"/>
      <c r="BI20" s="658"/>
      <c r="BJ20" s="658"/>
      <c r="BK20" s="75" t="s">
        <v>158</v>
      </c>
      <c r="BL20" s="75"/>
      <c r="BM20" s="101"/>
      <c r="BN20" s="6"/>
      <c r="BR20" s="318">
        <v>1</v>
      </c>
      <c r="BS20" s="318">
        <f>COUNTA(AR20)</f>
        <v>0</v>
      </c>
      <c r="BT20" s="318">
        <f>BR20-BS20</f>
        <v>1</v>
      </c>
    </row>
    <row r="21" spans="2:72" ht="18" customHeight="1">
      <c r="B21" s="5"/>
      <c r="C21" s="640"/>
      <c r="D21" s="641"/>
      <c r="E21" s="15" t="s">
        <v>180</v>
      </c>
      <c r="AR21" s="659"/>
      <c r="AS21" s="660"/>
      <c r="AT21" s="660"/>
      <c r="AU21" s="660"/>
      <c r="AV21" s="660"/>
      <c r="AW21" s="660"/>
      <c r="AX21" s="660"/>
      <c r="AY21" s="660"/>
      <c r="AZ21" s="660"/>
      <c r="BA21" s="660"/>
      <c r="BB21" s="660"/>
      <c r="BC21" s="660"/>
      <c r="BD21" s="660"/>
      <c r="BE21" s="660"/>
      <c r="BF21" s="660"/>
      <c r="BG21" s="660"/>
      <c r="BH21" s="660"/>
      <c r="BI21" s="660"/>
      <c r="BJ21" s="660"/>
      <c r="BK21" s="660"/>
      <c r="BL21" s="660"/>
      <c r="BM21" s="661"/>
      <c r="BN21" s="6"/>
      <c r="BR21" s="318">
        <v>1</v>
      </c>
      <c r="BS21" s="318">
        <f>COUNTA(AR21)</f>
        <v>0</v>
      </c>
      <c r="BT21" s="318">
        <f>BR21-BS21</f>
        <v>1</v>
      </c>
    </row>
    <row r="22" spans="2:72" ht="18" customHeight="1">
      <c r="B22" s="5"/>
      <c r="C22" s="640"/>
      <c r="D22" s="641"/>
      <c r="E22" s="15"/>
      <c r="AR22" s="662"/>
      <c r="AS22" s="663"/>
      <c r="AT22" s="663"/>
      <c r="AU22" s="663"/>
      <c r="AV22" s="663"/>
      <c r="AW22" s="663"/>
      <c r="AX22" s="663"/>
      <c r="AY22" s="663"/>
      <c r="AZ22" s="663"/>
      <c r="BA22" s="663"/>
      <c r="BB22" s="663"/>
      <c r="BC22" s="663"/>
      <c r="BD22" s="663"/>
      <c r="BE22" s="663"/>
      <c r="BF22" s="663"/>
      <c r="BG22" s="663"/>
      <c r="BH22" s="663"/>
      <c r="BI22" s="663"/>
      <c r="BJ22" s="663"/>
      <c r="BK22" s="663"/>
      <c r="BL22" s="663"/>
      <c r="BM22" s="664"/>
      <c r="BN22" s="6"/>
      <c r="BR22" s="318"/>
      <c r="BS22" s="318"/>
      <c r="BT22" s="318"/>
    </row>
    <row r="23" spans="2:72" ht="18" customHeight="1">
      <c r="B23" s="5"/>
      <c r="C23" s="640"/>
      <c r="D23" s="641"/>
      <c r="E23" s="15"/>
      <c r="AR23" s="662"/>
      <c r="AS23" s="663"/>
      <c r="AT23" s="663"/>
      <c r="AU23" s="663"/>
      <c r="AV23" s="663"/>
      <c r="AW23" s="663"/>
      <c r="AX23" s="663"/>
      <c r="AY23" s="663"/>
      <c r="AZ23" s="663"/>
      <c r="BA23" s="663"/>
      <c r="BB23" s="663"/>
      <c r="BC23" s="663"/>
      <c r="BD23" s="663"/>
      <c r="BE23" s="663"/>
      <c r="BF23" s="663"/>
      <c r="BG23" s="663"/>
      <c r="BH23" s="663"/>
      <c r="BI23" s="663"/>
      <c r="BJ23" s="663"/>
      <c r="BK23" s="663"/>
      <c r="BL23" s="663"/>
      <c r="BM23" s="664"/>
      <c r="BN23" s="6"/>
      <c r="BR23" s="318"/>
      <c r="BS23" s="318"/>
      <c r="BT23" s="318"/>
    </row>
    <row r="24" spans="2:72" ht="18" customHeight="1">
      <c r="B24" s="5"/>
      <c r="C24" s="640"/>
      <c r="D24" s="641"/>
      <c r="E24" s="15"/>
      <c r="AR24" s="662"/>
      <c r="AS24" s="663"/>
      <c r="AT24" s="663"/>
      <c r="AU24" s="663"/>
      <c r="AV24" s="663"/>
      <c r="AW24" s="663"/>
      <c r="AX24" s="663"/>
      <c r="AY24" s="663"/>
      <c r="AZ24" s="663"/>
      <c r="BA24" s="663"/>
      <c r="BB24" s="663"/>
      <c r="BC24" s="663"/>
      <c r="BD24" s="663"/>
      <c r="BE24" s="663"/>
      <c r="BF24" s="663"/>
      <c r="BG24" s="663"/>
      <c r="BH24" s="663"/>
      <c r="BI24" s="663"/>
      <c r="BJ24" s="663"/>
      <c r="BK24" s="663"/>
      <c r="BL24" s="663"/>
      <c r="BM24" s="664"/>
      <c r="BN24" s="6"/>
      <c r="BR24" s="318"/>
      <c r="BS24" s="318"/>
      <c r="BT24" s="318"/>
    </row>
    <row r="25" spans="2:72" ht="18" customHeight="1">
      <c r="B25" s="5"/>
      <c r="C25" s="642"/>
      <c r="D25" s="643"/>
      <c r="E25" s="16"/>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665"/>
      <c r="AS25" s="666"/>
      <c r="AT25" s="666"/>
      <c r="AU25" s="666"/>
      <c r="AV25" s="666"/>
      <c r="AW25" s="666"/>
      <c r="AX25" s="666"/>
      <c r="AY25" s="666"/>
      <c r="AZ25" s="666"/>
      <c r="BA25" s="666"/>
      <c r="BB25" s="666"/>
      <c r="BC25" s="666"/>
      <c r="BD25" s="666"/>
      <c r="BE25" s="666"/>
      <c r="BF25" s="666"/>
      <c r="BG25" s="666"/>
      <c r="BH25" s="666"/>
      <c r="BI25" s="666"/>
      <c r="BJ25" s="666"/>
      <c r="BK25" s="666"/>
      <c r="BL25" s="666"/>
      <c r="BM25" s="667"/>
      <c r="BN25" s="6"/>
      <c r="BR25" s="318"/>
      <c r="BS25" s="318"/>
      <c r="BT25" s="318"/>
    </row>
    <row r="26" spans="2:72" ht="18" customHeight="1">
      <c r="B26" s="5"/>
      <c r="C26" s="638" t="s">
        <v>181</v>
      </c>
      <c r="D26" s="692"/>
      <c r="E26" s="58" t="s">
        <v>182</v>
      </c>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682" t="s">
        <v>551</v>
      </c>
      <c r="AS26" s="683"/>
      <c r="AT26" s="683"/>
      <c r="AU26" s="683"/>
      <c r="AV26" s="683"/>
      <c r="AW26" s="683"/>
      <c r="AX26" s="683"/>
      <c r="AY26" s="683"/>
      <c r="AZ26" s="683"/>
      <c r="BA26" s="683"/>
      <c r="BB26" s="683"/>
      <c r="BC26" s="683"/>
      <c r="BD26" s="683"/>
      <c r="BE26" s="683"/>
      <c r="BF26" s="683"/>
      <c r="BG26" s="683"/>
      <c r="BH26" s="683"/>
      <c r="BI26" s="683"/>
      <c r="BJ26" s="683"/>
      <c r="BK26" s="683"/>
      <c r="BL26" s="683"/>
      <c r="BM26" s="684"/>
      <c r="BN26" s="6"/>
      <c r="BR26" s="318">
        <v>1</v>
      </c>
      <c r="BS26" s="318">
        <f>IF(OR(AR26="（電気方式を選択して下さい）",AR26=""),0,COUNTA(AR26))</f>
        <v>0</v>
      </c>
      <c r="BT26" s="318">
        <f>BR26-BS26</f>
        <v>1</v>
      </c>
    </row>
    <row r="27" spans="2:72" ht="18" customHeight="1">
      <c r="B27" s="5"/>
      <c r="C27" s="640"/>
      <c r="D27" s="693"/>
      <c r="E27" s="58" t="s">
        <v>183</v>
      </c>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634"/>
      <c r="AS27" s="635"/>
      <c r="AT27" s="635"/>
      <c r="AU27" s="635"/>
      <c r="AV27" s="635"/>
      <c r="AW27" s="635"/>
      <c r="AX27" s="635"/>
      <c r="AY27" s="635"/>
      <c r="AZ27" s="635"/>
      <c r="BA27" s="635"/>
      <c r="BB27" s="635"/>
      <c r="BC27" s="635"/>
      <c r="BD27" s="635"/>
      <c r="BE27" s="635"/>
      <c r="BF27" s="635"/>
      <c r="BG27" s="635"/>
      <c r="BH27" s="635"/>
      <c r="BI27" s="635"/>
      <c r="BJ27" s="635"/>
      <c r="BK27" s="75" t="s">
        <v>158</v>
      </c>
      <c r="BL27" s="75"/>
      <c r="BM27" s="101"/>
      <c r="BN27" s="6"/>
      <c r="BR27" s="318">
        <v>1</v>
      </c>
      <c r="BS27" s="318">
        <f t="shared" ref="BS27:BS29" si="1">COUNTA(AR27)</f>
        <v>0</v>
      </c>
      <c r="BT27" s="318">
        <f t="shared" ref="BT27:BT29" si="2">BR27-BS27</f>
        <v>1</v>
      </c>
    </row>
    <row r="28" spans="2:72" ht="18" customHeight="1">
      <c r="B28" s="5"/>
      <c r="C28" s="640"/>
      <c r="D28" s="693"/>
      <c r="E28" s="58" t="s">
        <v>184</v>
      </c>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695"/>
      <c r="AS28" s="696"/>
      <c r="AT28" s="696"/>
      <c r="AU28" s="696"/>
      <c r="AV28" s="696"/>
      <c r="AW28" s="696"/>
      <c r="AX28" s="696"/>
      <c r="AY28" s="696"/>
      <c r="AZ28" s="696"/>
      <c r="BA28" s="696"/>
      <c r="BB28" s="696"/>
      <c r="BC28" s="696"/>
      <c r="BD28" s="696"/>
      <c r="BE28" s="696"/>
      <c r="BF28" s="696"/>
      <c r="BG28" s="696"/>
      <c r="BH28" s="696"/>
      <c r="BI28" s="696"/>
      <c r="BJ28" s="696"/>
      <c r="BK28" s="75" t="s">
        <v>27</v>
      </c>
      <c r="BL28" s="75"/>
      <c r="BM28" s="101"/>
      <c r="BN28" s="6"/>
      <c r="BR28" s="318">
        <v>1</v>
      </c>
      <c r="BS28" s="318">
        <f t="shared" si="1"/>
        <v>0</v>
      </c>
      <c r="BT28" s="318">
        <f t="shared" si="2"/>
        <v>1</v>
      </c>
    </row>
    <row r="29" spans="2:72" ht="18" customHeight="1">
      <c r="B29" s="5"/>
      <c r="C29" s="640"/>
      <c r="D29" s="693"/>
      <c r="E29" s="58" t="s">
        <v>162</v>
      </c>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634"/>
      <c r="AS29" s="635"/>
      <c r="AT29" s="635"/>
      <c r="AU29" s="635"/>
      <c r="AV29" s="635"/>
      <c r="AW29" s="635"/>
      <c r="AX29" s="635"/>
      <c r="AY29" s="635"/>
      <c r="AZ29" s="635"/>
      <c r="BA29" s="635"/>
      <c r="BB29" s="635"/>
      <c r="BC29" s="635"/>
      <c r="BD29" s="635"/>
      <c r="BE29" s="635"/>
      <c r="BF29" s="635"/>
      <c r="BG29" s="635"/>
      <c r="BH29" s="635"/>
      <c r="BI29" s="635"/>
      <c r="BJ29" s="635"/>
      <c r="BK29" s="75" t="s">
        <v>38</v>
      </c>
      <c r="BL29" s="75"/>
      <c r="BM29" s="101"/>
      <c r="BN29" s="6"/>
      <c r="BR29" s="318">
        <v>1</v>
      </c>
      <c r="BS29" s="318">
        <f t="shared" si="1"/>
        <v>0</v>
      </c>
      <c r="BT29" s="318">
        <f t="shared" si="2"/>
        <v>1</v>
      </c>
    </row>
    <row r="30" spans="2:72" ht="18" customHeight="1">
      <c r="B30" s="5"/>
      <c r="C30" s="640"/>
      <c r="D30" s="693"/>
      <c r="E30" s="1" t="s">
        <v>199</v>
      </c>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110" t="s">
        <v>76</v>
      </c>
      <c r="AS30" s="111"/>
      <c r="AT30" s="111"/>
      <c r="AU30" s="111"/>
      <c r="AV30" s="697"/>
      <c r="AW30" s="697"/>
      <c r="AX30" s="697"/>
      <c r="AY30" s="697"/>
      <c r="AZ30" s="19" t="s">
        <v>124</v>
      </c>
      <c r="BA30" s="19"/>
      <c r="BB30" s="19"/>
      <c r="BC30" s="111"/>
      <c r="BD30" s="111"/>
      <c r="BE30" s="111"/>
      <c r="BF30" s="111"/>
      <c r="BG30" s="697"/>
      <c r="BH30" s="697"/>
      <c r="BI30" s="697"/>
      <c r="BJ30" s="697"/>
      <c r="BK30" s="19" t="s">
        <v>38</v>
      </c>
      <c r="BL30" s="19"/>
      <c r="BM30" s="23"/>
      <c r="BN30" s="6"/>
      <c r="BR30" s="318">
        <v>2</v>
      </c>
      <c r="BS30" s="323">
        <f>COUNTA(AV30)+COUNTA(BG30)</f>
        <v>0</v>
      </c>
      <c r="BT30" s="318">
        <f>BR30-BS30</f>
        <v>2</v>
      </c>
    </row>
    <row r="31" spans="2:72" ht="18" customHeight="1">
      <c r="B31" s="5"/>
      <c r="C31" s="640"/>
      <c r="D31" s="693"/>
      <c r="E31" s="58" t="s">
        <v>63</v>
      </c>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655"/>
      <c r="AS31" s="656"/>
      <c r="AT31" s="656"/>
      <c r="AU31" s="656"/>
      <c r="AV31" s="656"/>
      <c r="AW31" s="656"/>
      <c r="AX31" s="656"/>
      <c r="AY31" s="656"/>
      <c r="AZ31" s="19" t="s">
        <v>54</v>
      </c>
      <c r="BA31" s="19"/>
      <c r="BB31" s="19"/>
      <c r="BC31" s="655"/>
      <c r="BD31" s="656"/>
      <c r="BE31" s="656"/>
      <c r="BF31" s="656"/>
      <c r="BG31" s="656"/>
      <c r="BH31" s="656"/>
      <c r="BI31" s="656"/>
      <c r="BJ31" s="656"/>
      <c r="BK31" s="19" t="s">
        <v>55</v>
      </c>
      <c r="BL31" s="19"/>
      <c r="BM31" s="23"/>
      <c r="BN31" s="6"/>
      <c r="BR31" s="318">
        <v>2</v>
      </c>
      <c r="BS31" s="318">
        <f>COUNTA(AR31)+COUNTA(BC31)</f>
        <v>0</v>
      </c>
      <c r="BT31" s="318">
        <f t="shared" ref="BT31:BT36" si="3">BR31-BS31</f>
        <v>2</v>
      </c>
    </row>
    <row r="32" spans="2:72" ht="18" customHeight="1">
      <c r="B32" s="5"/>
      <c r="C32" s="640"/>
      <c r="D32" s="693"/>
      <c r="E32" s="58" t="s">
        <v>163</v>
      </c>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655"/>
      <c r="AS32" s="656"/>
      <c r="AT32" s="656"/>
      <c r="AU32" s="656"/>
      <c r="AV32" s="656"/>
      <c r="AW32" s="656"/>
      <c r="AX32" s="656"/>
      <c r="AY32" s="656"/>
      <c r="AZ32" s="19" t="s">
        <v>54</v>
      </c>
      <c r="BA32" s="19"/>
      <c r="BB32" s="19"/>
      <c r="BC32" s="655"/>
      <c r="BD32" s="656"/>
      <c r="BE32" s="656"/>
      <c r="BF32" s="656"/>
      <c r="BG32" s="656"/>
      <c r="BH32" s="656"/>
      <c r="BI32" s="656"/>
      <c r="BJ32" s="656"/>
      <c r="BK32" s="19" t="s">
        <v>55</v>
      </c>
      <c r="BL32" s="19"/>
      <c r="BM32" s="23"/>
      <c r="BN32" s="6"/>
      <c r="BR32" s="318">
        <v>2</v>
      </c>
      <c r="BS32" s="318">
        <f>COUNTA(AR32)+COUNTA(BC32)</f>
        <v>0</v>
      </c>
      <c r="BT32" s="318">
        <f t="shared" si="3"/>
        <v>2</v>
      </c>
    </row>
    <row r="33" spans="2:72" ht="18" customHeight="1">
      <c r="B33" s="5"/>
      <c r="C33" s="640"/>
      <c r="D33" s="693"/>
      <c r="E33" s="64" t="s">
        <v>164</v>
      </c>
      <c r="F33" s="65"/>
      <c r="G33" s="65"/>
      <c r="H33" s="65"/>
      <c r="I33" s="65"/>
      <c r="J33" s="65"/>
      <c r="K33" s="65"/>
      <c r="L33" s="65"/>
      <c r="M33" s="65"/>
      <c r="N33" s="65"/>
      <c r="O33" s="65"/>
      <c r="P33" s="65"/>
      <c r="Q33" s="65"/>
      <c r="R33" s="65"/>
      <c r="S33" s="66"/>
      <c r="T33" s="61" t="s">
        <v>167</v>
      </c>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76"/>
      <c r="AS33" s="677"/>
      <c r="AT33" s="677"/>
      <c r="AU33" s="677"/>
      <c r="AV33" s="677"/>
      <c r="AW33" s="677"/>
      <c r="AX33" s="677"/>
      <c r="AY33" s="677"/>
      <c r="AZ33" s="677"/>
      <c r="BA33" s="677"/>
      <c r="BB33" s="677"/>
      <c r="BC33" s="677"/>
      <c r="BD33" s="677"/>
      <c r="BE33" s="677"/>
      <c r="BF33" s="677"/>
      <c r="BG33" s="677"/>
      <c r="BH33" s="677"/>
      <c r="BI33" s="677"/>
      <c r="BJ33" s="677"/>
      <c r="BK33" s="80" t="s">
        <v>56</v>
      </c>
      <c r="BL33" s="80"/>
      <c r="BM33" s="102"/>
      <c r="BN33" s="6"/>
      <c r="BR33" s="318">
        <v>1</v>
      </c>
      <c r="BS33" s="318">
        <f t="shared" ref="BS33:BS34" si="4">COUNTA(AR33)</f>
        <v>0</v>
      </c>
      <c r="BT33" s="318">
        <f t="shared" si="3"/>
        <v>1</v>
      </c>
    </row>
    <row r="34" spans="2:72" ht="18" customHeight="1">
      <c r="B34" s="5"/>
      <c r="C34" s="640"/>
      <c r="D34" s="693"/>
      <c r="E34" s="16"/>
      <c r="F34" s="17"/>
      <c r="G34" s="17"/>
      <c r="H34" s="17"/>
      <c r="I34" s="17"/>
      <c r="J34" s="17"/>
      <c r="K34" s="17"/>
      <c r="L34" s="17"/>
      <c r="M34" s="17"/>
      <c r="N34" s="17"/>
      <c r="O34" s="17"/>
      <c r="P34" s="17"/>
      <c r="Q34" s="17"/>
      <c r="R34" s="17"/>
      <c r="S34" s="18"/>
      <c r="T34" s="28" t="s">
        <v>168</v>
      </c>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649"/>
      <c r="AS34" s="650"/>
      <c r="AT34" s="650"/>
      <c r="AU34" s="650"/>
      <c r="AV34" s="650"/>
      <c r="AW34" s="650"/>
      <c r="AX34" s="650"/>
      <c r="AY34" s="650"/>
      <c r="AZ34" s="650"/>
      <c r="BA34" s="650"/>
      <c r="BB34" s="650"/>
      <c r="BC34" s="650"/>
      <c r="BD34" s="650"/>
      <c r="BE34" s="650"/>
      <c r="BF34" s="650"/>
      <c r="BG34" s="650"/>
      <c r="BH34" s="650"/>
      <c r="BI34" s="650"/>
      <c r="BJ34" s="650"/>
      <c r="BK34" s="86" t="s">
        <v>56</v>
      </c>
      <c r="BL34" s="86"/>
      <c r="BM34" s="93"/>
      <c r="BN34" s="6"/>
      <c r="BR34" s="318">
        <v>1</v>
      </c>
      <c r="BS34" s="318">
        <f t="shared" si="4"/>
        <v>0</v>
      </c>
      <c r="BT34" s="318">
        <f t="shared" si="3"/>
        <v>1</v>
      </c>
    </row>
    <row r="35" spans="2:72" ht="18" customHeight="1">
      <c r="B35" s="5"/>
      <c r="C35" s="640"/>
      <c r="D35" s="693"/>
      <c r="E35" s="76" t="s">
        <v>327</v>
      </c>
      <c r="F35" s="65"/>
      <c r="G35" s="65"/>
      <c r="H35" s="65"/>
      <c r="I35" s="65"/>
      <c r="J35" s="65"/>
      <c r="K35" s="65"/>
      <c r="L35" s="65"/>
      <c r="M35" s="65"/>
      <c r="N35" s="65"/>
      <c r="O35" s="65"/>
      <c r="P35" s="65"/>
      <c r="Q35" s="65"/>
      <c r="R35" s="65"/>
      <c r="S35" s="66"/>
      <c r="T35" s="61" t="s">
        <v>169</v>
      </c>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78"/>
      <c r="AS35" s="679"/>
      <c r="AT35" s="679"/>
      <c r="AU35" s="679"/>
      <c r="AV35" s="679"/>
      <c r="AW35" s="679"/>
      <c r="AX35" s="679"/>
      <c r="AY35" s="679"/>
      <c r="AZ35" s="69" t="s">
        <v>54</v>
      </c>
      <c r="BA35" s="69"/>
      <c r="BB35" s="69"/>
      <c r="BC35" s="680"/>
      <c r="BD35" s="680"/>
      <c r="BE35" s="680"/>
      <c r="BF35" s="680"/>
      <c r="BG35" s="680"/>
      <c r="BH35" s="680"/>
      <c r="BI35" s="680"/>
      <c r="BJ35" s="680"/>
      <c r="BK35" s="69" t="s">
        <v>55</v>
      </c>
      <c r="BL35" s="69"/>
      <c r="BM35" s="91"/>
      <c r="BN35" s="6"/>
      <c r="BR35" s="318">
        <v>2</v>
      </c>
      <c r="BS35" s="318">
        <f>COUNTA(AR35)+COUNTA(BC35)</f>
        <v>0</v>
      </c>
      <c r="BT35" s="318">
        <f t="shared" si="3"/>
        <v>2</v>
      </c>
    </row>
    <row r="36" spans="2:72" ht="18" customHeight="1">
      <c r="B36" s="5"/>
      <c r="C36" s="640"/>
      <c r="D36" s="693"/>
      <c r="E36" s="16"/>
      <c r="F36" s="17"/>
      <c r="G36" s="17"/>
      <c r="H36" s="17"/>
      <c r="I36" s="17"/>
      <c r="J36" s="17"/>
      <c r="K36" s="17"/>
      <c r="L36" s="17"/>
      <c r="M36" s="17"/>
      <c r="N36" s="17"/>
      <c r="O36" s="17"/>
      <c r="P36" s="17"/>
      <c r="Q36" s="17"/>
      <c r="R36" s="17"/>
      <c r="S36" s="18"/>
      <c r="T36" s="28" t="s">
        <v>170</v>
      </c>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649"/>
      <c r="AS36" s="650"/>
      <c r="AT36" s="650"/>
      <c r="AU36" s="650"/>
      <c r="AV36" s="650"/>
      <c r="AW36" s="650"/>
      <c r="AX36" s="650"/>
      <c r="AY36" s="650"/>
      <c r="AZ36" s="650"/>
      <c r="BA36" s="650"/>
      <c r="BB36" s="650"/>
      <c r="BC36" s="650"/>
      <c r="BD36" s="650"/>
      <c r="BE36" s="650"/>
      <c r="BF36" s="650"/>
      <c r="BG36" s="650"/>
      <c r="BH36" s="650"/>
      <c r="BI36" s="650"/>
      <c r="BJ36" s="650"/>
      <c r="BK36" s="86" t="s">
        <v>55</v>
      </c>
      <c r="BL36" s="86"/>
      <c r="BM36" s="93"/>
      <c r="BN36" s="6"/>
      <c r="BR36" s="318">
        <v>1</v>
      </c>
      <c r="BS36" s="318">
        <f t="shared" ref="BS36" si="5">COUNTA(AR36)</f>
        <v>0</v>
      </c>
      <c r="BT36" s="318">
        <f t="shared" si="3"/>
        <v>1</v>
      </c>
    </row>
    <row r="37" spans="2:72" ht="18" customHeight="1">
      <c r="B37" s="5"/>
      <c r="C37" s="640"/>
      <c r="D37" s="693"/>
      <c r="E37" s="58" t="s">
        <v>165</v>
      </c>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682" t="s">
        <v>552</v>
      </c>
      <c r="AS37" s="683"/>
      <c r="AT37" s="683"/>
      <c r="AU37" s="683"/>
      <c r="AV37" s="683"/>
      <c r="AW37" s="683"/>
      <c r="AX37" s="683"/>
      <c r="AY37" s="683"/>
      <c r="AZ37" s="683"/>
      <c r="BA37" s="683"/>
      <c r="BB37" s="683"/>
      <c r="BC37" s="683"/>
      <c r="BD37" s="683"/>
      <c r="BE37" s="683"/>
      <c r="BF37" s="683"/>
      <c r="BG37" s="683"/>
      <c r="BH37" s="683"/>
      <c r="BI37" s="683"/>
      <c r="BJ37" s="683"/>
      <c r="BK37" s="683"/>
      <c r="BL37" s="683"/>
      <c r="BM37" s="684"/>
      <c r="BN37" s="6"/>
      <c r="BR37" s="318">
        <v>1</v>
      </c>
      <c r="BS37" s="318">
        <f>IF(OR(AR37="（有無を選択して下さい）",AR37=""),0,COUNTA(AR37))</f>
        <v>0</v>
      </c>
      <c r="BT37" s="318">
        <f>BR37-BS37</f>
        <v>1</v>
      </c>
    </row>
    <row r="38" spans="2:72" ht="18" customHeight="1">
      <c r="B38" s="5"/>
      <c r="C38" s="640"/>
      <c r="D38" s="693"/>
      <c r="E38" s="64" t="s">
        <v>166</v>
      </c>
      <c r="F38" s="65"/>
      <c r="G38" s="65"/>
      <c r="H38" s="65"/>
      <c r="I38" s="65"/>
      <c r="J38" s="65"/>
      <c r="K38" s="65"/>
      <c r="L38" s="65"/>
      <c r="M38" s="65"/>
      <c r="N38" s="65"/>
      <c r="O38" s="65"/>
      <c r="P38" s="65"/>
      <c r="Q38" s="65"/>
      <c r="R38" s="65"/>
      <c r="S38" s="65"/>
      <c r="T38" s="65"/>
      <c r="U38" s="65"/>
      <c r="V38" s="65"/>
      <c r="W38" s="65"/>
      <c r="X38" s="65"/>
      <c r="Y38" s="72"/>
      <c r="Z38" s="65"/>
      <c r="AA38" s="65"/>
      <c r="AB38" s="65"/>
      <c r="AC38" s="65"/>
      <c r="AD38" s="65"/>
      <c r="AE38" s="65"/>
      <c r="AF38" s="65"/>
      <c r="AG38" s="65"/>
      <c r="AH38" s="65"/>
      <c r="AI38" s="65"/>
      <c r="AJ38" s="65"/>
      <c r="AK38" s="65"/>
      <c r="AL38" s="65"/>
      <c r="AM38" s="65"/>
      <c r="AN38" s="65"/>
      <c r="AO38" s="65"/>
      <c r="AP38" s="65"/>
      <c r="AQ38" s="65"/>
      <c r="AR38" s="112" t="s">
        <v>202</v>
      </c>
      <c r="AS38" s="113"/>
      <c r="AT38" s="113"/>
      <c r="AU38" s="113"/>
      <c r="AV38" s="113"/>
      <c r="AW38" s="113"/>
      <c r="AX38" s="113"/>
      <c r="AY38" s="113"/>
      <c r="AZ38" s="691"/>
      <c r="BA38" s="691"/>
      <c r="BB38" s="691"/>
      <c r="BC38" s="691"/>
      <c r="BD38" s="691"/>
      <c r="BE38" s="691"/>
      <c r="BF38" s="691"/>
      <c r="BG38" s="691"/>
      <c r="BH38" s="691"/>
      <c r="BI38" s="691"/>
      <c r="BJ38" s="691"/>
      <c r="BK38" s="114" t="s">
        <v>158</v>
      </c>
      <c r="BL38" s="114"/>
      <c r="BM38" s="115"/>
      <c r="BN38" s="6"/>
      <c r="BR38" s="318">
        <v>1</v>
      </c>
      <c r="BS38" s="318">
        <f>IF(OR(AR37="（有無を選択して下さい）",AR37="",AR37="無"),1,COUNTA(AZ38))</f>
        <v>1</v>
      </c>
      <c r="BT38" s="318">
        <f>BR38-BS38</f>
        <v>0</v>
      </c>
    </row>
    <row r="39" spans="2:72" ht="18" customHeight="1">
      <c r="B39" s="5"/>
      <c r="C39" s="640"/>
      <c r="D39" s="693"/>
      <c r="E39" s="16"/>
      <c r="F39" s="17"/>
      <c r="G39" s="17"/>
      <c r="H39" s="17"/>
      <c r="I39" s="17"/>
      <c r="J39" s="17"/>
      <c r="K39" s="17"/>
      <c r="L39" s="17"/>
      <c r="M39" s="17"/>
      <c r="N39" s="17"/>
      <c r="O39" s="17"/>
      <c r="P39" s="17"/>
      <c r="Q39" s="17"/>
      <c r="R39" s="17"/>
      <c r="S39" s="17"/>
      <c r="T39" s="17"/>
      <c r="U39" s="17"/>
      <c r="V39" s="17"/>
      <c r="W39" s="17"/>
      <c r="X39" s="17"/>
      <c r="Y39" s="73"/>
      <c r="Z39" s="17"/>
      <c r="AA39" s="17"/>
      <c r="AB39" s="17"/>
      <c r="AC39" s="17"/>
      <c r="AD39" s="17"/>
      <c r="AE39" s="17"/>
      <c r="AF39" s="17"/>
      <c r="AG39" s="17"/>
      <c r="AH39" s="17"/>
      <c r="AI39" s="17"/>
      <c r="AJ39" s="17"/>
      <c r="AK39" s="17"/>
      <c r="AL39" s="17"/>
      <c r="AM39" s="17"/>
      <c r="AN39" s="17"/>
      <c r="AO39" s="17"/>
      <c r="AP39" s="17"/>
      <c r="AQ39" s="17"/>
      <c r="AR39" s="70" t="s">
        <v>201</v>
      </c>
      <c r="AS39" s="86"/>
      <c r="AT39" s="86"/>
      <c r="AU39" s="86"/>
      <c r="AV39" s="86"/>
      <c r="AW39" s="86"/>
      <c r="AX39" s="86"/>
      <c r="AY39" s="86"/>
      <c r="AZ39" s="654"/>
      <c r="BA39" s="654"/>
      <c r="BB39" s="654"/>
      <c r="BC39" s="654"/>
      <c r="BD39" s="654"/>
      <c r="BE39" s="86" t="s">
        <v>200</v>
      </c>
      <c r="BF39" s="86"/>
      <c r="BG39" s="86"/>
      <c r="BH39" s="654"/>
      <c r="BI39" s="654"/>
      <c r="BJ39" s="86" t="s">
        <v>203</v>
      </c>
      <c r="BK39" s="86"/>
      <c r="BL39" s="86"/>
      <c r="BM39" s="93"/>
      <c r="BN39" s="6"/>
      <c r="BR39" s="318">
        <v>2</v>
      </c>
      <c r="BS39" s="318">
        <f>IF(OR(AR37="（有無を選択して下さい）",AR37="",AR37="無"),2,COUNTA(AZ39)+COUNTA(BH39))</f>
        <v>2</v>
      </c>
      <c r="BT39" s="318">
        <f>BR39-BS39</f>
        <v>0</v>
      </c>
    </row>
    <row r="40" spans="2:72" ht="18" customHeight="1">
      <c r="B40" s="5"/>
      <c r="C40" s="640"/>
      <c r="D40" s="693"/>
      <c r="E40" s="64" t="s">
        <v>185</v>
      </c>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6"/>
      <c r="AR40" s="651" t="s">
        <v>558</v>
      </c>
      <c r="AS40" s="652"/>
      <c r="AT40" s="652"/>
      <c r="AU40" s="652"/>
      <c r="AV40" s="652"/>
      <c r="AW40" s="652"/>
      <c r="AX40" s="652"/>
      <c r="AY40" s="652"/>
      <c r="AZ40" s="652"/>
      <c r="BA40" s="652"/>
      <c r="BB40" s="652"/>
      <c r="BC40" s="652"/>
      <c r="BD40" s="652"/>
      <c r="BE40" s="652"/>
      <c r="BF40" s="652"/>
      <c r="BG40" s="652"/>
      <c r="BH40" s="652"/>
      <c r="BI40" s="652"/>
      <c r="BJ40" s="652"/>
      <c r="BK40" s="652"/>
      <c r="BL40" s="652"/>
      <c r="BM40" s="653"/>
      <c r="BN40" s="6"/>
      <c r="BR40" s="318">
        <v>1</v>
      </c>
      <c r="BS40" s="318">
        <f>IF(OR(AR40="（主回路方式を選択して下さい）",AR40=""),0,COUNTA(AR40))</f>
        <v>0</v>
      </c>
      <c r="BT40" s="318">
        <f t="shared" ref="BT40:BT43" si="6">BR40-BS40</f>
        <v>1</v>
      </c>
    </row>
    <row r="41" spans="2:72" ht="18" customHeight="1">
      <c r="B41" s="5"/>
      <c r="C41" s="640"/>
      <c r="D41" s="693"/>
      <c r="E41" s="64" t="s">
        <v>186</v>
      </c>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6"/>
      <c r="AR41" s="651" t="s">
        <v>559</v>
      </c>
      <c r="AS41" s="652"/>
      <c r="AT41" s="652"/>
      <c r="AU41" s="652"/>
      <c r="AV41" s="652"/>
      <c r="AW41" s="652"/>
      <c r="AX41" s="652"/>
      <c r="AY41" s="652"/>
      <c r="AZ41" s="652"/>
      <c r="BA41" s="652"/>
      <c r="BB41" s="652"/>
      <c r="BC41" s="652"/>
      <c r="BD41" s="652"/>
      <c r="BE41" s="652"/>
      <c r="BF41" s="652"/>
      <c r="BG41" s="652"/>
      <c r="BH41" s="652"/>
      <c r="BI41" s="652"/>
      <c r="BJ41" s="652"/>
      <c r="BK41" s="652"/>
      <c r="BL41" s="652"/>
      <c r="BM41" s="653"/>
      <c r="BN41" s="6"/>
      <c r="BR41" s="318">
        <v>1</v>
      </c>
      <c r="BS41" s="318">
        <f>IF(OR(AR41="（出力制御方式を選択して下さい）",AR41=""),0,COUNTA(AR41))</f>
        <v>0</v>
      </c>
      <c r="BT41" s="318">
        <f t="shared" si="6"/>
        <v>1</v>
      </c>
    </row>
    <row r="42" spans="2:72" ht="18" customHeight="1">
      <c r="B42" s="5"/>
      <c r="C42" s="640"/>
      <c r="D42" s="693"/>
      <c r="E42" s="16"/>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8"/>
      <c r="AR42" s="699" t="s">
        <v>560</v>
      </c>
      <c r="AS42" s="700"/>
      <c r="AT42" s="700"/>
      <c r="AU42" s="700"/>
      <c r="AV42" s="700"/>
      <c r="AW42" s="700"/>
      <c r="AX42" s="700"/>
      <c r="AY42" s="700"/>
      <c r="AZ42" s="700"/>
      <c r="BA42" s="700"/>
      <c r="BB42" s="700"/>
      <c r="BC42" s="700"/>
      <c r="BD42" s="700"/>
      <c r="BE42" s="700"/>
      <c r="BF42" s="700"/>
      <c r="BG42" s="700"/>
      <c r="BH42" s="700"/>
      <c r="BI42" s="700"/>
      <c r="BJ42" s="700"/>
      <c r="BK42" s="700"/>
      <c r="BL42" s="700"/>
      <c r="BM42" s="701"/>
      <c r="BN42" s="6"/>
      <c r="BR42" s="318">
        <v>1</v>
      </c>
      <c r="BS42" s="318">
        <f>IF(OR(AR42="（最大制御率を記載して下さい）",AR42=""),0,COUNTA(AR42))</f>
        <v>0</v>
      </c>
      <c r="BT42" s="318">
        <f t="shared" si="6"/>
        <v>1</v>
      </c>
    </row>
    <row r="43" spans="2:72" ht="18" customHeight="1">
      <c r="B43" s="5"/>
      <c r="C43" s="640"/>
      <c r="D43" s="693"/>
      <c r="E43" s="64" t="s">
        <v>187</v>
      </c>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6"/>
      <c r="AR43" s="681" t="s">
        <v>552</v>
      </c>
      <c r="AS43" s="652"/>
      <c r="AT43" s="652"/>
      <c r="AU43" s="652"/>
      <c r="AV43" s="652"/>
      <c r="AW43" s="652"/>
      <c r="AX43" s="652"/>
      <c r="AY43" s="652"/>
      <c r="AZ43" s="652"/>
      <c r="BA43" s="652"/>
      <c r="BB43" s="652"/>
      <c r="BC43" s="652"/>
      <c r="BD43" s="652"/>
      <c r="BE43" s="652"/>
      <c r="BF43" s="652"/>
      <c r="BG43" s="652"/>
      <c r="BH43" s="652"/>
      <c r="BI43" s="652"/>
      <c r="BJ43" s="652"/>
      <c r="BK43" s="652"/>
      <c r="BL43" s="652"/>
      <c r="BM43" s="653"/>
      <c r="BN43" s="6"/>
      <c r="BR43" s="318">
        <v>1</v>
      </c>
      <c r="BS43" s="318">
        <f>IF(OR(AR43="（有無を選択して下さい）",AR43=""),0,COUNTA(AR43))</f>
        <v>0</v>
      </c>
      <c r="BT43" s="318">
        <f t="shared" si="6"/>
        <v>1</v>
      </c>
    </row>
    <row r="44" spans="2:72" ht="18" customHeight="1">
      <c r="B44" s="5"/>
      <c r="C44" s="640"/>
      <c r="D44" s="693"/>
      <c r="E44" s="16"/>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8"/>
      <c r="AR44" s="70" t="s">
        <v>196</v>
      </c>
      <c r="AS44" s="71"/>
      <c r="AT44" s="71"/>
      <c r="AU44" s="71"/>
      <c r="AV44" s="71"/>
      <c r="AW44" s="71"/>
      <c r="AX44" s="71"/>
      <c r="AY44" s="71"/>
      <c r="AZ44" s="71"/>
      <c r="BA44" s="71"/>
      <c r="BB44" s="71"/>
      <c r="BC44" s="71"/>
      <c r="BD44" s="698"/>
      <c r="BE44" s="698"/>
      <c r="BF44" s="698"/>
      <c r="BG44" s="698"/>
      <c r="BH44" s="698"/>
      <c r="BI44" s="698"/>
      <c r="BJ44" s="698"/>
      <c r="BK44" s="71" t="s">
        <v>197</v>
      </c>
      <c r="BL44" s="71"/>
      <c r="BM44" s="116"/>
      <c r="BN44" s="6"/>
      <c r="BR44" s="318">
        <v>1</v>
      </c>
      <c r="BS44" s="318">
        <f>IF(OR(AR43="（有無を選択して下さい）",AR43="",AR43="無"),1,COUNTA(BD44))</f>
        <v>1</v>
      </c>
      <c r="BT44" s="318">
        <f>BR44-BS44</f>
        <v>0</v>
      </c>
    </row>
    <row r="45" spans="2:72" ht="18" customHeight="1">
      <c r="B45" s="5"/>
      <c r="C45" s="640"/>
      <c r="D45" s="693"/>
      <c r="E45" s="74" t="s">
        <v>326</v>
      </c>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678"/>
      <c r="AS45" s="679"/>
      <c r="AT45" s="679"/>
      <c r="AU45" s="679"/>
      <c r="AV45" s="679"/>
      <c r="AW45" s="679"/>
      <c r="AX45" s="679"/>
      <c r="AY45" s="679"/>
      <c r="AZ45" s="69" t="s">
        <v>195</v>
      </c>
      <c r="BA45" s="69"/>
      <c r="BB45" s="69"/>
      <c r="BC45" s="577"/>
      <c r="BD45" s="577"/>
      <c r="BE45" s="577"/>
      <c r="BF45" s="577"/>
      <c r="BG45" s="577"/>
      <c r="BH45" s="577"/>
      <c r="BI45" s="577"/>
      <c r="BJ45" s="577"/>
      <c r="BK45" s="69" t="s">
        <v>80</v>
      </c>
      <c r="BL45" s="69"/>
      <c r="BM45" s="91"/>
      <c r="BN45" s="6"/>
      <c r="BR45" s="318">
        <v>2</v>
      </c>
      <c r="BS45" s="318">
        <f>COUNTA(AR45)+COUNTA(BC45)</f>
        <v>0</v>
      </c>
      <c r="BT45" s="318">
        <f t="shared" ref="BT45:BT46" si="7">BR45-BS45</f>
        <v>2</v>
      </c>
    </row>
    <row r="46" spans="2:72" ht="18" customHeight="1">
      <c r="B46" s="5"/>
      <c r="C46" s="640"/>
      <c r="D46" s="693"/>
      <c r="E46" s="58" t="s">
        <v>188</v>
      </c>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682" t="s">
        <v>552</v>
      </c>
      <c r="AS46" s="683"/>
      <c r="AT46" s="683"/>
      <c r="AU46" s="683"/>
      <c r="AV46" s="683"/>
      <c r="AW46" s="683"/>
      <c r="AX46" s="683"/>
      <c r="AY46" s="683"/>
      <c r="AZ46" s="683"/>
      <c r="BA46" s="683"/>
      <c r="BB46" s="683"/>
      <c r="BC46" s="683"/>
      <c r="BD46" s="683"/>
      <c r="BE46" s="683"/>
      <c r="BF46" s="683"/>
      <c r="BG46" s="683"/>
      <c r="BH46" s="683"/>
      <c r="BI46" s="683"/>
      <c r="BJ46" s="683"/>
      <c r="BK46" s="683"/>
      <c r="BL46" s="683"/>
      <c r="BM46" s="684"/>
      <c r="BN46" s="6"/>
      <c r="BR46" s="318">
        <v>1</v>
      </c>
      <c r="BS46" s="318">
        <f>IF(OR(AR46="（有無を選択して下さい）",AR46=""),0,COUNTA(AR46))</f>
        <v>0</v>
      </c>
      <c r="BT46" s="318">
        <f t="shared" si="7"/>
        <v>1</v>
      </c>
    </row>
    <row r="47" spans="2:72" ht="18" customHeight="1">
      <c r="B47" s="5"/>
      <c r="C47" s="640"/>
      <c r="D47" s="693"/>
      <c r="E47" s="64" t="s">
        <v>189</v>
      </c>
      <c r="F47" s="65"/>
      <c r="G47" s="65"/>
      <c r="H47" s="65"/>
      <c r="I47" s="65"/>
      <c r="J47" s="65"/>
      <c r="K47" s="65"/>
      <c r="L47" s="65"/>
      <c r="M47" s="65"/>
      <c r="N47" s="65"/>
      <c r="O47" s="65"/>
      <c r="P47" s="65"/>
      <c r="Q47" s="65"/>
      <c r="R47" s="65"/>
      <c r="S47" s="66"/>
      <c r="T47" s="64" t="s">
        <v>193</v>
      </c>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85" t="s">
        <v>192</v>
      </c>
      <c r="AS47" s="424"/>
      <c r="AT47" s="424"/>
      <c r="AU47" s="424"/>
      <c r="AV47" s="424"/>
      <c r="AW47" s="424"/>
      <c r="AX47" s="424"/>
      <c r="AY47" s="424"/>
      <c r="AZ47" s="424"/>
      <c r="BA47" s="424"/>
      <c r="BB47" s="424"/>
      <c r="BC47" s="424"/>
      <c r="BD47" s="424"/>
      <c r="BE47" s="424"/>
      <c r="BF47" s="424"/>
      <c r="BG47" s="424"/>
      <c r="BH47" s="424"/>
      <c r="BI47" s="424"/>
      <c r="BJ47" s="424"/>
      <c r="BK47" s="424"/>
      <c r="BL47" s="424"/>
      <c r="BM47" s="686"/>
      <c r="BN47" s="6"/>
      <c r="BR47" s="318"/>
      <c r="BS47" s="318"/>
      <c r="BT47" s="318"/>
    </row>
    <row r="48" spans="2:72" ht="18" customHeight="1">
      <c r="B48" s="5"/>
      <c r="C48" s="640"/>
      <c r="D48" s="693"/>
      <c r="E48" s="15"/>
      <c r="S48" s="20"/>
      <c r="T48" s="15"/>
      <c r="AR48" s="670"/>
      <c r="AS48" s="671"/>
      <c r="AT48" s="671"/>
      <c r="AU48" s="671"/>
      <c r="AV48" s="671"/>
      <c r="AW48" s="671"/>
      <c r="AX48" s="671"/>
      <c r="AY48" s="671"/>
      <c r="AZ48" s="671"/>
      <c r="BA48" s="671"/>
      <c r="BB48" s="671"/>
      <c r="BC48" s="671"/>
      <c r="BD48" s="671"/>
      <c r="BE48" s="671"/>
      <c r="BF48" s="671"/>
      <c r="BG48" s="671"/>
      <c r="BH48" s="671"/>
      <c r="BI48" s="671"/>
      <c r="BJ48" s="671"/>
      <c r="BK48" s="671"/>
      <c r="BL48" s="671"/>
      <c r="BM48" s="672"/>
      <c r="BN48" s="6"/>
      <c r="BR48" s="318">
        <v>1</v>
      </c>
      <c r="BS48" s="318">
        <f t="shared" ref="BS48" si="8">COUNTA(AR48)</f>
        <v>0</v>
      </c>
      <c r="BT48" s="318">
        <f t="shared" ref="BT48" si="9">BR48-BS48</f>
        <v>1</v>
      </c>
    </row>
    <row r="49" spans="2:72" ht="18" customHeight="1">
      <c r="B49" s="5"/>
      <c r="C49" s="640"/>
      <c r="D49" s="693"/>
      <c r="E49" s="15"/>
      <c r="S49" s="20"/>
      <c r="T49" s="16"/>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673"/>
      <c r="AS49" s="674"/>
      <c r="AT49" s="674"/>
      <c r="AU49" s="674"/>
      <c r="AV49" s="674"/>
      <c r="AW49" s="674"/>
      <c r="AX49" s="674"/>
      <c r="AY49" s="674"/>
      <c r="AZ49" s="674"/>
      <c r="BA49" s="674"/>
      <c r="BB49" s="674"/>
      <c r="BC49" s="674"/>
      <c r="BD49" s="674"/>
      <c r="BE49" s="674"/>
      <c r="BF49" s="674"/>
      <c r="BG49" s="674"/>
      <c r="BH49" s="674"/>
      <c r="BI49" s="674"/>
      <c r="BJ49" s="674"/>
      <c r="BK49" s="674"/>
      <c r="BL49" s="674"/>
      <c r="BM49" s="675"/>
      <c r="BN49" s="6"/>
      <c r="BR49" s="318"/>
      <c r="BS49" s="318"/>
      <c r="BT49" s="318"/>
    </row>
    <row r="50" spans="2:72" ht="18" customHeight="1">
      <c r="B50" s="5"/>
      <c r="C50" s="640"/>
      <c r="D50" s="693"/>
      <c r="E50" s="15"/>
      <c r="S50" s="20"/>
      <c r="T50" s="65" t="s">
        <v>194</v>
      </c>
      <c r="U50" s="65"/>
      <c r="V50" s="65"/>
      <c r="W50" s="65"/>
      <c r="X50" s="65"/>
      <c r="Y50" s="65"/>
      <c r="Z50" s="65"/>
      <c r="AA50" s="65"/>
      <c r="AB50" s="65"/>
      <c r="AC50" s="65"/>
      <c r="AD50" s="65"/>
      <c r="AE50" s="65"/>
      <c r="AF50" s="65"/>
      <c r="AG50" s="65"/>
      <c r="AH50" s="65"/>
      <c r="AI50" s="65"/>
      <c r="AJ50" s="65"/>
      <c r="AK50" s="66"/>
      <c r="AL50" s="30" t="s">
        <v>66</v>
      </c>
      <c r="AM50" s="31"/>
      <c r="AN50" s="31"/>
      <c r="AO50" s="31"/>
      <c r="AP50" s="31"/>
      <c r="AQ50" s="34"/>
      <c r="AR50" s="678"/>
      <c r="AS50" s="679"/>
      <c r="AT50" s="679"/>
      <c r="AU50" s="679"/>
      <c r="AV50" s="679"/>
      <c r="AW50" s="679"/>
      <c r="AX50" s="679"/>
      <c r="AY50" s="679"/>
      <c r="AZ50" s="679"/>
      <c r="BA50" s="679"/>
      <c r="BB50" s="679"/>
      <c r="BC50" s="679"/>
      <c r="BD50" s="679"/>
      <c r="BE50" s="679"/>
      <c r="BF50" s="679"/>
      <c r="BG50" s="679"/>
      <c r="BH50" s="679"/>
      <c r="BI50" s="679"/>
      <c r="BJ50" s="679"/>
      <c r="BK50" s="687" t="s">
        <v>191</v>
      </c>
      <c r="BL50" s="687"/>
      <c r="BM50" s="688"/>
      <c r="BN50" s="6"/>
      <c r="BR50" s="318">
        <v>1</v>
      </c>
      <c r="BS50" s="318">
        <f t="shared" ref="BS50" si="10">COUNTA(AR50)</f>
        <v>0</v>
      </c>
      <c r="BT50" s="318">
        <f t="shared" ref="BT50:BT51" si="11">BR50-BS50</f>
        <v>1</v>
      </c>
    </row>
    <row r="51" spans="2:72" ht="18" customHeight="1">
      <c r="B51" s="5"/>
      <c r="C51" s="640"/>
      <c r="D51" s="693"/>
      <c r="E51" s="16"/>
      <c r="F51" s="17"/>
      <c r="G51" s="17"/>
      <c r="H51" s="17"/>
      <c r="I51" s="17"/>
      <c r="J51" s="17"/>
      <c r="K51" s="17"/>
      <c r="L51" s="17"/>
      <c r="M51" s="17"/>
      <c r="N51" s="17"/>
      <c r="O51" s="17"/>
      <c r="P51" s="17"/>
      <c r="Q51" s="17"/>
      <c r="R51" s="17"/>
      <c r="S51" s="18"/>
      <c r="T51" s="17"/>
      <c r="U51" s="17"/>
      <c r="V51" s="17"/>
      <c r="W51" s="17"/>
      <c r="X51" s="17"/>
      <c r="Y51" s="17"/>
      <c r="Z51" s="17"/>
      <c r="AA51" s="17"/>
      <c r="AB51" s="17"/>
      <c r="AC51" s="17"/>
      <c r="AD51" s="17"/>
      <c r="AE51" s="17"/>
      <c r="AF51" s="17"/>
      <c r="AG51" s="17"/>
      <c r="AH51" s="17"/>
      <c r="AI51" s="17"/>
      <c r="AJ51" s="17"/>
      <c r="AK51" s="18"/>
      <c r="AL51" s="32" t="s">
        <v>148</v>
      </c>
      <c r="AM51" s="33"/>
      <c r="AN51" s="33"/>
      <c r="AO51" s="33"/>
      <c r="AP51" s="33"/>
      <c r="AQ51" s="35"/>
      <c r="AR51" s="86"/>
      <c r="AS51" s="86" t="s">
        <v>67</v>
      </c>
      <c r="AT51" s="86"/>
      <c r="AU51" s="668"/>
      <c r="AV51" s="668"/>
      <c r="AW51" s="668"/>
      <c r="AX51" s="668"/>
      <c r="AY51" s="86" t="s">
        <v>68</v>
      </c>
      <c r="AZ51" s="86"/>
      <c r="BA51" s="86"/>
      <c r="BB51" s="86"/>
      <c r="BC51" s="669"/>
      <c r="BD51" s="669"/>
      <c r="BE51" s="669"/>
      <c r="BF51" s="669"/>
      <c r="BG51" s="669"/>
      <c r="BH51" s="669"/>
      <c r="BI51" s="669"/>
      <c r="BJ51" s="669"/>
      <c r="BK51" s="689" t="s">
        <v>191</v>
      </c>
      <c r="BL51" s="689"/>
      <c r="BM51" s="690"/>
      <c r="BN51" s="6"/>
      <c r="BR51" s="318">
        <v>2</v>
      </c>
      <c r="BS51" s="318">
        <f>COUNTA(AU51)+COUNTA(BC51)</f>
        <v>0</v>
      </c>
      <c r="BT51" s="318">
        <f t="shared" si="11"/>
        <v>2</v>
      </c>
    </row>
    <row r="52" spans="2:72" ht="18" customHeight="1">
      <c r="B52" s="5"/>
      <c r="C52" s="642"/>
      <c r="D52" s="694"/>
      <c r="E52" s="58" t="s">
        <v>190</v>
      </c>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702"/>
      <c r="AS52" s="703"/>
      <c r="AT52" s="703"/>
      <c r="AU52" s="703"/>
      <c r="AV52" s="703"/>
      <c r="AW52" s="703"/>
      <c r="AX52" s="703"/>
      <c r="AY52" s="703"/>
      <c r="AZ52" s="703"/>
      <c r="BA52" s="703"/>
      <c r="BB52" s="703"/>
      <c r="BC52" s="703"/>
      <c r="BD52" s="703"/>
      <c r="BE52" s="703"/>
      <c r="BF52" s="703"/>
      <c r="BG52" s="703"/>
      <c r="BH52" s="703"/>
      <c r="BI52" s="703"/>
      <c r="BJ52" s="703"/>
      <c r="BK52" s="703"/>
      <c r="BL52" s="703"/>
      <c r="BM52" s="704"/>
      <c r="BN52" s="6"/>
      <c r="BR52" s="318"/>
      <c r="BS52" s="318"/>
      <c r="BT52" s="318"/>
    </row>
    <row r="53" spans="2:72" ht="18" customHeight="1">
      <c r="B53" s="5"/>
      <c r="BN53" s="6"/>
      <c r="BR53" s="318"/>
      <c r="BS53" s="318"/>
      <c r="BT53" s="318"/>
    </row>
    <row r="54" spans="2:72" ht="18" customHeight="1">
      <c r="B54" s="5"/>
      <c r="C54" s="1" t="s">
        <v>62</v>
      </c>
      <c r="BN54" s="6"/>
      <c r="BR54" s="318"/>
      <c r="BS54" s="318"/>
      <c r="BT54" s="318"/>
    </row>
    <row r="55" spans="2:72" ht="18" customHeight="1">
      <c r="B55" s="5"/>
      <c r="C55" s="38"/>
      <c r="D55" s="38" t="s">
        <v>58</v>
      </c>
      <c r="E55" s="38"/>
      <c r="F55" s="38"/>
      <c r="BN55" s="6"/>
      <c r="BR55" s="318"/>
      <c r="BS55" s="318"/>
      <c r="BT55" s="318"/>
    </row>
    <row r="56" spans="2:72" ht="18" customHeight="1">
      <c r="B56" s="5"/>
      <c r="C56" s="38"/>
      <c r="D56" s="38" t="s">
        <v>87</v>
      </c>
      <c r="E56" s="38"/>
      <c r="F56" s="38"/>
      <c r="BN56" s="6"/>
      <c r="BR56" s="318"/>
      <c r="BS56" s="318"/>
      <c r="BT56" s="318"/>
    </row>
    <row r="57" spans="2:72" ht="18" customHeight="1">
      <c r="B57" s="5"/>
      <c r="C57" s="38"/>
      <c r="D57" s="38" t="s">
        <v>59</v>
      </c>
      <c r="E57" s="38"/>
      <c r="F57" s="38"/>
      <c r="BN57" s="6"/>
      <c r="BR57" s="318"/>
      <c r="BS57" s="318"/>
      <c r="BT57" s="318"/>
    </row>
    <row r="58" spans="2:72" ht="18" customHeight="1">
      <c r="B58" s="5"/>
      <c r="C58" s="38"/>
      <c r="D58" s="38"/>
      <c r="E58" s="38"/>
      <c r="F58" s="38"/>
      <c r="BN58" s="6"/>
      <c r="BR58" s="318"/>
      <c r="BS58" s="318"/>
      <c r="BT58" s="318"/>
    </row>
    <row r="59" spans="2:72" ht="18" customHeight="1">
      <c r="B59" s="5"/>
      <c r="BN59" s="6"/>
      <c r="BR59" s="318"/>
      <c r="BS59" s="318"/>
      <c r="BT59" s="318"/>
    </row>
    <row r="60" spans="2:72" ht="18" customHeight="1">
      <c r="B60" s="5"/>
      <c r="BN60" s="6"/>
      <c r="BR60" s="318"/>
      <c r="BS60" s="318"/>
      <c r="BT60" s="318"/>
    </row>
    <row r="61" spans="2:72" ht="18" customHeight="1">
      <c r="B61" s="5"/>
      <c r="BN61" s="6"/>
      <c r="BR61" s="318"/>
      <c r="BS61" s="318"/>
      <c r="BT61" s="318"/>
    </row>
    <row r="62" spans="2:72" ht="18" customHeight="1">
      <c r="B62" s="5"/>
      <c r="BN62" s="6"/>
      <c r="BR62" s="318"/>
      <c r="BS62" s="318"/>
      <c r="BT62" s="318"/>
    </row>
    <row r="63" spans="2:72" ht="18" customHeight="1">
      <c r="B63" s="5"/>
      <c r="BN63" s="6"/>
      <c r="BR63" s="318"/>
      <c r="BS63" s="318"/>
      <c r="BT63" s="318"/>
    </row>
    <row r="64" spans="2:72" ht="18" customHeight="1">
      <c r="B64" s="5"/>
      <c r="BN64" s="6"/>
      <c r="BR64" s="318"/>
      <c r="BS64" s="318"/>
      <c r="BT64" s="318"/>
    </row>
    <row r="65" spans="2:72" ht="18" customHeight="1">
      <c r="B65" s="5"/>
      <c r="BN65" s="6"/>
      <c r="BR65" s="318"/>
      <c r="BS65" s="318"/>
      <c r="BT65" s="318"/>
    </row>
    <row r="66" spans="2:72" ht="18" customHeight="1" thickBot="1">
      <c r="B66" s="7"/>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9"/>
      <c r="BR66" s="318"/>
      <c r="BS66" s="318"/>
      <c r="BT66" s="318"/>
    </row>
  </sheetData>
  <sheetProtection sheet="1" selectLockedCells="1"/>
  <mergeCells count="61">
    <mergeCell ref="AR52:BM52"/>
    <mergeCell ref="AR47:BM47"/>
    <mergeCell ref="AR48:BM49"/>
    <mergeCell ref="AR50:BJ50"/>
    <mergeCell ref="BK50:BM50"/>
    <mergeCell ref="AU51:AX51"/>
    <mergeCell ref="BC51:BJ51"/>
    <mergeCell ref="BK51:BM51"/>
    <mergeCell ref="AR46:BM46"/>
    <mergeCell ref="AR37:BM37"/>
    <mergeCell ref="AZ38:BJ38"/>
    <mergeCell ref="AZ39:BD39"/>
    <mergeCell ref="BH39:BI39"/>
    <mergeCell ref="AR40:BM40"/>
    <mergeCell ref="AR41:BM41"/>
    <mergeCell ref="AR42:BM42"/>
    <mergeCell ref="AR43:BM43"/>
    <mergeCell ref="BD44:BJ44"/>
    <mergeCell ref="AR45:AY45"/>
    <mergeCell ref="BC45:BJ45"/>
    <mergeCell ref="AR36:BJ36"/>
    <mergeCell ref="C26:D52"/>
    <mergeCell ref="AR26:BM26"/>
    <mergeCell ref="AR27:BJ27"/>
    <mergeCell ref="AR28:BJ28"/>
    <mergeCell ref="AR29:BJ29"/>
    <mergeCell ref="AV30:AY30"/>
    <mergeCell ref="BG30:BJ30"/>
    <mergeCell ref="AR31:AY31"/>
    <mergeCell ref="BC31:BJ31"/>
    <mergeCell ref="AR32:AY32"/>
    <mergeCell ref="BC32:BJ32"/>
    <mergeCell ref="AR33:BJ33"/>
    <mergeCell ref="AR34:BJ34"/>
    <mergeCell ref="AR35:AY35"/>
    <mergeCell ref="BC35:BJ35"/>
    <mergeCell ref="AR16:BJ16"/>
    <mergeCell ref="B18:BN18"/>
    <mergeCell ref="C19:D25"/>
    <mergeCell ref="AR19:BJ19"/>
    <mergeCell ref="AR20:BJ20"/>
    <mergeCell ref="AR21:BM25"/>
    <mergeCell ref="AR15:BJ15"/>
    <mergeCell ref="B4:BN4"/>
    <mergeCell ref="AR6:AT6"/>
    <mergeCell ref="BA6:BM6"/>
    <mergeCell ref="B7:BN7"/>
    <mergeCell ref="AR8:BM8"/>
    <mergeCell ref="AR9:BJ9"/>
    <mergeCell ref="B11:BN11"/>
    <mergeCell ref="AR12:BJ12"/>
    <mergeCell ref="AR13:AY13"/>
    <mergeCell ref="BD13:BJ13"/>
    <mergeCell ref="AR14:BJ14"/>
    <mergeCell ref="BD2:BN2"/>
    <mergeCell ref="BA3:BC3"/>
    <mergeCell ref="BD3:BE3"/>
    <mergeCell ref="BF3:BG3"/>
    <mergeCell ref="BH3:BI3"/>
    <mergeCell ref="BJ3:BK3"/>
    <mergeCell ref="BL3:BM3"/>
  </mergeCells>
  <phoneticPr fontId="1"/>
  <conditionalFormatting sqref="AR8">
    <cfRule type="expression" dxfId="16" priority="1">
      <formula>AND(NOT(ISBLANK(AR8)),NOT(_xlfn.ISFORMULA(AR8)))</formula>
    </cfRule>
  </conditionalFormatting>
  <conditionalFormatting sqref="AZ38:AZ39 BH39">
    <cfRule type="expression" dxfId="15" priority="7">
      <formula>$AR$37="有"</formula>
    </cfRule>
  </conditionalFormatting>
  <conditionalFormatting sqref="BA3 BF3 BJ3 BA6">
    <cfRule type="expression" dxfId="14" priority="3">
      <formula>AND(NOT(ISBLANK(BA3)),NOT(_xlfn.ISFORMULA(BA3)))</formula>
    </cfRule>
  </conditionalFormatting>
  <conditionalFormatting sqref="BD44:BJ44">
    <cfRule type="expression" dxfId="13" priority="6">
      <formula>$AR$43="有"</formula>
    </cfRule>
  </conditionalFormatting>
  <dataValidations count="7">
    <dataValidation type="list" allowBlank="1" showInputMessage="1" showErrorMessage="1" sqref="AR26:BM26" xr:uid="{58EE7EC2-E24E-478F-A5D1-2A8E60A108A8}">
      <formula1>"（電気方式を選択して下さい）,三相３線式,単相３線式,単相２線式"</formula1>
    </dataValidation>
    <dataValidation type="list" allowBlank="1" showInputMessage="1" showErrorMessage="1" sqref="AR8:BM8" xr:uid="{4D575798-A7E5-4594-81D7-4A0ABD73B7F3}">
      <formula1>"太陽光"</formula1>
    </dataValidation>
    <dataValidation type="list" allowBlank="1" showInputMessage="1" showErrorMessage="1" sqref="BA6:BM6" xr:uid="{24E473C1-71CA-4B32-B3F6-6A5016C932B5}">
      <formula1>"新設"</formula1>
    </dataValidation>
    <dataValidation type="list" allowBlank="1" showInputMessage="1" showErrorMessage="1" sqref="AR46:BM46 AR37:BM37 AR43:BM43" xr:uid="{2F4C9A98-5D69-459E-992C-C370E9E3D2D4}">
      <formula1>"（有無を選択して下さい）,有,無"</formula1>
    </dataValidation>
    <dataValidation type="list" allowBlank="1" showInputMessage="1" showErrorMessage="1" sqref="AR40:BM40" xr:uid="{37A9101E-7699-4566-9CD7-2244DE321F22}">
      <formula1>"（主回路方式を選択して下さい）,自励式（電圧型）,自励式（電流型）,他励式"</formula1>
    </dataValidation>
    <dataValidation type="list" allowBlank="1" showInputMessage="1" sqref="AR42:BM42" xr:uid="{701C247D-925A-47F2-800B-9DC6F73EB1E9}">
      <formula1>"（最大制御率を記載して下さい）,％抑制,その他（　　　　　　　　）"</formula1>
    </dataValidation>
    <dataValidation type="list" allowBlank="1" showInputMessage="1" showErrorMessage="1" sqref="AR41:BM41" xr:uid="{A8841A3D-BEB5-43C0-8581-F154E7D74CED}">
      <formula1>"（出力制御方式を選択して下さい）,電圧制御方式,電流制御方式"</formula1>
    </dataValidation>
  </dataValidations>
  <printOptions horizontalCentered="1"/>
  <pageMargins left="0.39370078740157483" right="0.39370078740157483" top="0.39370078740157483" bottom="0.19685039370078741" header="0.39370078740157483" footer="0.19685039370078741"/>
  <pageSetup paperSize="9" scale="65"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C57EB-7246-425F-9971-A0E21D697FA9}">
  <sheetPr codeName="Sheet24"/>
  <dimension ref="B1:BU66"/>
  <sheetViews>
    <sheetView showGridLines="0" showRuler="0" zoomScaleNormal="100" zoomScaleSheetLayoutView="100" zoomScalePageLayoutView="70" workbookViewId="0">
      <selection activeCell="BV22" sqref="BV22"/>
    </sheetView>
  </sheetViews>
  <sheetFormatPr defaultColWidth="2" defaultRowHeight="18" customHeight="1" outlineLevelCol="1"/>
  <cols>
    <col min="1" max="66" width="2" style="38"/>
    <col min="67" max="67" width="25.83203125" style="38" customWidth="1"/>
    <col min="68" max="68" width="5.25" style="38" customWidth="1"/>
    <col min="69" max="69" width="16.58203125" style="38" bestFit="1" customWidth="1"/>
    <col min="70" max="72" width="6.75" style="38" hidden="1" customWidth="1" outlineLevel="1"/>
    <col min="73" max="73" width="2" style="38" collapsed="1"/>
    <col min="74" max="16384" width="2" style="38"/>
  </cols>
  <sheetData>
    <row r="1" spans="2:72" ht="30" customHeight="1">
      <c r="BO1" s="316" t="s">
        <v>546</v>
      </c>
      <c r="BP1" s="319">
        <f>BT3</f>
        <v>72</v>
      </c>
      <c r="BQ1" s="317" t="s">
        <v>547</v>
      </c>
      <c r="BR1" s="1"/>
      <c r="BS1" s="1"/>
      <c r="BT1" s="1"/>
    </row>
    <row r="2" spans="2:72" ht="18" customHeight="1" thickBot="1">
      <c r="BD2" s="644" t="s">
        <v>323</v>
      </c>
      <c r="BE2" s="644"/>
      <c r="BF2" s="644"/>
      <c r="BG2" s="644"/>
      <c r="BH2" s="644"/>
      <c r="BI2" s="644"/>
      <c r="BJ2" s="644"/>
      <c r="BK2" s="644"/>
      <c r="BL2" s="644"/>
      <c r="BM2" s="644"/>
      <c r="BN2" s="644"/>
      <c r="BO2" s="1"/>
      <c r="BP2" s="1"/>
      <c r="BQ2" s="1"/>
      <c r="BR2" s="315" t="s">
        <v>548</v>
      </c>
      <c r="BS2" s="315" t="s">
        <v>550</v>
      </c>
      <c r="BT2" s="315" t="s">
        <v>549</v>
      </c>
    </row>
    <row r="3" spans="2:72" ht="18" customHeight="1">
      <c r="B3" s="103"/>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594">
        <f>IF(様式1!$BC$4="","",様式1!$BC$4)</f>
        <v>2026</v>
      </c>
      <c r="BB3" s="594"/>
      <c r="BC3" s="594"/>
      <c r="BD3" s="595" t="s">
        <v>10</v>
      </c>
      <c r="BE3" s="595"/>
      <c r="BF3" s="594">
        <f>IF(様式1!$BH$4="","",様式1!$BH$4)</f>
        <v>2</v>
      </c>
      <c r="BG3" s="594"/>
      <c r="BH3" s="595" t="s">
        <v>9</v>
      </c>
      <c r="BI3" s="595"/>
      <c r="BJ3" s="594">
        <f>IF(様式1!$BL$4="","",様式1!$BL$4)</f>
        <v>9</v>
      </c>
      <c r="BK3" s="594"/>
      <c r="BL3" s="595" t="s">
        <v>8</v>
      </c>
      <c r="BM3" s="595"/>
      <c r="BN3" s="105"/>
      <c r="BO3" s="1"/>
      <c r="BP3" s="1"/>
      <c r="BQ3" s="1"/>
      <c r="BR3" s="320">
        <f t="shared" ref="BR3:BS3" si="0">SUM(BR4:BR69)</f>
        <v>76</v>
      </c>
      <c r="BS3" s="320">
        <f t="shared" si="0"/>
        <v>4</v>
      </c>
      <c r="BT3" s="320">
        <f>SUM(BT4:BT69)</f>
        <v>72</v>
      </c>
    </row>
    <row r="4" spans="2:72" ht="18" customHeight="1">
      <c r="B4" s="721" t="s">
        <v>322</v>
      </c>
      <c r="C4" s="722"/>
      <c r="D4" s="722"/>
      <c r="E4" s="722"/>
      <c r="F4" s="722"/>
      <c r="G4" s="722"/>
      <c r="H4" s="722"/>
      <c r="I4" s="722"/>
      <c r="J4" s="722"/>
      <c r="K4" s="722"/>
      <c r="L4" s="722"/>
      <c r="M4" s="722"/>
      <c r="N4" s="722"/>
      <c r="O4" s="722"/>
      <c r="P4" s="722"/>
      <c r="Q4" s="722"/>
      <c r="R4" s="722"/>
      <c r="S4" s="722"/>
      <c r="T4" s="722"/>
      <c r="U4" s="722"/>
      <c r="V4" s="722"/>
      <c r="W4" s="722"/>
      <c r="X4" s="722"/>
      <c r="Y4" s="722"/>
      <c r="Z4" s="722"/>
      <c r="AA4" s="722"/>
      <c r="AB4" s="722"/>
      <c r="AC4" s="722"/>
      <c r="AD4" s="722"/>
      <c r="AE4" s="722"/>
      <c r="AF4" s="722"/>
      <c r="AG4" s="722"/>
      <c r="AH4" s="722"/>
      <c r="AI4" s="722"/>
      <c r="AJ4" s="722"/>
      <c r="AK4" s="722"/>
      <c r="AL4" s="722"/>
      <c r="AM4" s="722"/>
      <c r="AN4" s="722"/>
      <c r="AO4" s="722"/>
      <c r="AP4" s="722"/>
      <c r="AQ4" s="722"/>
      <c r="AR4" s="722"/>
      <c r="AS4" s="722"/>
      <c r="AT4" s="722"/>
      <c r="AU4" s="722"/>
      <c r="AV4" s="722"/>
      <c r="AW4" s="722"/>
      <c r="AX4" s="722"/>
      <c r="AY4" s="722"/>
      <c r="AZ4" s="722"/>
      <c r="BA4" s="722"/>
      <c r="BB4" s="722"/>
      <c r="BC4" s="722"/>
      <c r="BD4" s="722"/>
      <c r="BE4" s="722"/>
      <c r="BF4" s="722"/>
      <c r="BG4" s="722"/>
      <c r="BH4" s="722"/>
      <c r="BI4" s="722"/>
      <c r="BJ4" s="722"/>
      <c r="BK4" s="722"/>
      <c r="BL4" s="722"/>
      <c r="BM4" s="722"/>
      <c r="BN4" s="723"/>
      <c r="BR4" s="322"/>
      <c r="BS4" s="322"/>
      <c r="BT4" s="322"/>
    </row>
    <row r="5" spans="2:72" ht="18" customHeight="1">
      <c r="B5" s="46"/>
      <c r="AR5" s="1"/>
      <c r="AS5" s="1"/>
      <c r="AT5" s="1"/>
      <c r="AU5" s="1"/>
      <c r="AV5" s="1"/>
      <c r="AW5" s="1"/>
      <c r="AX5" s="1"/>
      <c r="AY5" s="1"/>
      <c r="AZ5" s="1"/>
      <c r="BA5" s="120"/>
      <c r="BB5" s="120"/>
      <c r="BC5" s="120"/>
      <c r="BD5" s="120"/>
      <c r="BE5" s="120"/>
      <c r="BF5" s="120"/>
      <c r="BG5" s="120"/>
      <c r="BH5" s="120"/>
      <c r="BI5" s="120"/>
      <c r="BJ5" s="120"/>
      <c r="BK5" s="120"/>
      <c r="BL5" s="120"/>
      <c r="BM5" s="120"/>
      <c r="BN5" s="92"/>
      <c r="BR5" s="322"/>
      <c r="BS5" s="322"/>
      <c r="BT5" s="322"/>
    </row>
    <row r="6" spans="2:72" ht="18" customHeight="1">
      <c r="B6" s="46"/>
      <c r="BN6" s="92"/>
      <c r="BR6" s="322"/>
      <c r="BS6" s="322"/>
      <c r="BT6" s="322"/>
    </row>
    <row r="7" spans="2:72" ht="18" customHeight="1">
      <c r="B7" s="559" t="s">
        <v>322</v>
      </c>
      <c r="C7" s="560"/>
      <c r="D7" s="560"/>
      <c r="E7" s="560"/>
      <c r="F7" s="560"/>
      <c r="G7" s="560"/>
      <c r="H7" s="560"/>
      <c r="I7" s="560"/>
      <c r="J7" s="560"/>
      <c r="K7" s="560"/>
      <c r="L7" s="560"/>
      <c r="M7" s="560"/>
      <c r="N7" s="560"/>
      <c r="O7" s="560"/>
      <c r="P7" s="560"/>
      <c r="Q7" s="560"/>
      <c r="R7" s="560"/>
      <c r="S7" s="560"/>
      <c r="T7" s="560"/>
      <c r="U7" s="560"/>
      <c r="V7" s="560"/>
      <c r="W7" s="560"/>
      <c r="X7" s="560"/>
      <c r="Y7" s="560"/>
      <c r="Z7" s="560"/>
      <c r="AA7" s="560"/>
      <c r="AB7" s="560"/>
      <c r="AC7" s="560"/>
      <c r="AD7" s="560"/>
      <c r="AE7" s="560"/>
      <c r="AF7" s="560"/>
      <c r="AG7" s="560"/>
      <c r="AH7" s="560"/>
      <c r="AI7" s="560"/>
      <c r="AJ7" s="560"/>
      <c r="AK7" s="560"/>
      <c r="AL7" s="560"/>
      <c r="AM7" s="560"/>
      <c r="AN7" s="560"/>
      <c r="AO7" s="560"/>
      <c r="AP7" s="560"/>
      <c r="AQ7" s="560"/>
      <c r="AR7" s="560"/>
      <c r="AS7" s="560"/>
      <c r="AT7" s="560"/>
      <c r="AU7" s="560"/>
      <c r="AV7" s="560"/>
      <c r="AW7" s="560"/>
      <c r="AX7" s="560"/>
      <c r="AY7" s="560"/>
      <c r="AZ7" s="560"/>
      <c r="BA7" s="560"/>
      <c r="BB7" s="560"/>
      <c r="BC7" s="560"/>
      <c r="BD7" s="560"/>
      <c r="BE7" s="560"/>
      <c r="BF7" s="560"/>
      <c r="BG7" s="560"/>
      <c r="BH7" s="560"/>
      <c r="BI7" s="560"/>
      <c r="BJ7" s="560"/>
      <c r="BK7" s="560"/>
      <c r="BL7" s="560"/>
      <c r="BM7" s="560"/>
      <c r="BN7" s="561"/>
      <c r="BR7" s="322"/>
      <c r="BS7" s="322"/>
      <c r="BT7" s="322"/>
    </row>
    <row r="8" spans="2:72" ht="18" customHeight="1">
      <c r="B8" s="46"/>
      <c r="C8" s="731" t="s">
        <v>250</v>
      </c>
      <c r="D8" s="424"/>
      <c r="E8" s="424"/>
      <c r="F8" s="424"/>
      <c r="G8" s="424"/>
      <c r="H8" s="424"/>
      <c r="I8" s="424"/>
      <c r="J8" s="686"/>
      <c r="K8" s="728" t="s">
        <v>82</v>
      </c>
      <c r="L8" s="729"/>
      <c r="M8" s="729"/>
      <c r="N8" s="729"/>
      <c r="O8" s="729"/>
      <c r="P8" s="729"/>
      <c r="Q8" s="730"/>
      <c r="R8" s="728" t="s">
        <v>209</v>
      </c>
      <c r="S8" s="730"/>
      <c r="T8" s="728" t="s">
        <v>249</v>
      </c>
      <c r="U8" s="729"/>
      <c r="V8" s="729"/>
      <c r="W8" s="729"/>
      <c r="X8" s="729"/>
      <c r="Y8" s="728" t="s">
        <v>83</v>
      </c>
      <c r="Z8" s="729"/>
      <c r="AA8" s="729"/>
      <c r="AB8" s="729"/>
      <c r="AC8" s="729"/>
      <c r="AD8" s="728" t="s">
        <v>210</v>
      </c>
      <c r="AE8" s="729"/>
      <c r="AF8" s="729"/>
      <c r="AG8" s="729"/>
      <c r="AH8" s="729"/>
      <c r="AI8" s="729"/>
      <c r="AJ8" s="729"/>
      <c r="AK8" s="729"/>
      <c r="AL8" s="729"/>
      <c r="AM8" s="729"/>
      <c r="AN8" s="729"/>
      <c r="AO8" s="729"/>
      <c r="AP8" s="729"/>
      <c r="AQ8" s="729"/>
      <c r="AR8" s="730"/>
      <c r="AS8" s="728" t="s">
        <v>211</v>
      </c>
      <c r="AT8" s="729"/>
      <c r="AU8" s="729"/>
      <c r="AV8" s="729"/>
      <c r="AW8" s="729"/>
      <c r="AX8" s="729"/>
      <c r="AY8" s="729"/>
      <c r="AZ8" s="728" t="s">
        <v>259</v>
      </c>
      <c r="BA8" s="729"/>
      <c r="BB8" s="729"/>
      <c r="BC8" s="729"/>
      <c r="BD8" s="729"/>
      <c r="BE8" s="729"/>
      <c r="BF8" s="729"/>
      <c r="BG8" s="730"/>
      <c r="BH8" s="728" t="s">
        <v>212</v>
      </c>
      <c r="BI8" s="729"/>
      <c r="BJ8" s="729"/>
      <c r="BK8" s="729"/>
      <c r="BL8" s="729"/>
      <c r="BM8" s="730"/>
      <c r="BN8" s="92"/>
      <c r="BR8" s="322"/>
      <c r="BS8" s="322"/>
      <c r="BT8" s="322"/>
    </row>
    <row r="9" spans="2:72" ht="18" customHeight="1">
      <c r="B9" s="46"/>
      <c r="C9" s="576"/>
      <c r="D9" s="400"/>
      <c r="E9" s="400"/>
      <c r="F9" s="400"/>
      <c r="G9" s="400"/>
      <c r="H9" s="400"/>
      <c r="I9" s="400"/>
      <c r="J9" s="401"/>
      <c r="K9" s="766" t="s">
        <v>204</v>
      </c>
      <c r="L9" s="74" t="s">
        <v>18</v>
      </c>
      <c r="M9" s="725"/>
      <c r="N9" s="725"/>
      <c r="O9" s="725"/>
      <c r="P9" s="725"/>
      <c r="Q9" s="101" t="s">
        <v>42</v>
      </c>
      <c r="R9" s="724"/>
      <c r="S9" s="747"/>
      <c r="T9" s="724"/>
      <c r="U9" s="725"/>
      <c r="V9" s="725"/>
      <c r="W9" s="725"/>
      <c r="X9" s="725"/>
      <c r="Y9" s="724"/>
      <c r="Z9" s="725"/>
      <c r="AA9" s="725"/>
      <c r="AB9" s="725"/>
      <c r="AC9" s="725"/>
      <c r="AD9" s="767"/>
      <c r="AE9" s="697"/>
      <c r="AF9" s="697"/>
      <c r="AG9" s="697"/>
      <c r="AH9" s="697"/>
      <c r="AI9" s="75" t="s">
        <v>158</v>
      </c>
      <c r="AJ9" s="75"/>
      <c r="AK9" s="75"/>
      <c r="AL9" s="697"/>
      <c r="AM9" s="697"/>
      <c r="AN9" s="697"/>
      <c r="AO9" s="697"/>
      <c r="AP9" s="697"/>
      <c r="AQ9" s="75" t="s">
        <v>65</v>
      </c>
      <c r="AR9" s="101"/>
      <c r="AS9" s="634"/>
      <c r="AT9" s="635"/>
      <c r="AU9" s="635"/>
      <c r="AV9" s="635"/>
      <c r="AW9" s="635"/>
      <c r="AX9" s="75" t="s">
        <v>65</v>
      </c>
      <c r="AY9" s="75"/>
      <c r="AZ9" s="634"/>
      <c r="BA9" s="635"/>
      <c r="BB9" s="635"/>
      <c r="BC9" s="635"/>
      <c r="BD9" s="635"/>
      <c r="BE9" s="75" t="s">
        <v>147</v>
      </c>
      <c r="BF9" s="75"/>
      <c r="BG9" s="75"/>
      <c r="BH9" s="774"/>
      <c r="BI9" s="775"/>
      <c r="BJ9" s="775"/>
      <c r="BK9" s="775"/>
      <c r="BL9" s="775"/>
      <c r="BM9" s="776"/>
      <c r="BN9" s="92"/>
      <c r="BR9" s="322">
        <v>8</v>
      </c>
      <c r="BS9" s="324">
        <f>COUNTA(M9)+COUNTA(R9)+COUNTA(T9)+COUNTA(Y9)+COUNTA(AD9)+COUNTA(AL9)+COUNTA(AS9)+COUNTA(AZ9)</f>
        <v>0</v>
      </c>
      <c r="BT9" s="324">
        <f>BR9-BS9</f>
        <v>8</v>
      </c>
    </row>
    <row r="10" spans="2:72" ht="18" customHeight="1">
      <c r="B10" s="46"/>
      <c r="C10" s="576"/>
      <c r="D10" s="400"/>
      <c r="E10" s="400"/>
      <c r="F10" s="400"/>
      <c r="G10" s="400"/>
      <c r="H10" s="400"/>
      <c r="I10" s="400"/>
      <c r="J10" s="401"/>
      <c r="K10" s="766"/>
      <c r="L10" s="74" t="s">
        <v>18</v>
      </c>
      <c r="M10" s="727"/>
      <c r="N10" s="727"/>
      <c r="O10" s="727"/>
      <c r="P10" s="727"/>
      <c r="Q10" s="101" t="s">
        <v>42</v>
      </c>
      <c r="R10" s="726"/>
      <c r="S10" s="746"/>
      <c r="T10" s="726"/>
      <c r="U10" s="727"/>
      <c r="V10" s="727"/>
      <c r="W10" s="727"/>
      <c r="X10" s="727"/>
      <c r="Y10" s="726"/>
      <c r="Z10" s="727"/>
      <c r="AA10" s="727"/>
      <c r="AB10" s="727"/>
      <c r="AC10" s="727"/>
      <c r="AD10" s="768"/>
      <c r="AE10" s="769"/>
      <c r="AF10" s="769"/>
      <c r="AG10" s="769"/>
      <c r="AH10" s="769"/>
      <c r="AI10" s="75" t="s">
        <v>158</v>
      </c>
      <c r="AJ10" s="75"/>
      <c r="AK10" s="75"/>
      <c r="AL10" s="769"/>
      <c r="AM10" s="769"/>
      <c r="AN10" s="769"/>
      <c r="AO10" s="769"/>
      <c r="AP10" s="769"/>
      <c r="AQ10" s="75" t="s">
        <v>65</v>
      </c>
      <c r="AR10" s="101"/>
      <c r="AS10" s="770"/>
      <c r="AT10" s="771"/>
      <c r="AU10" s="771"/>
      <c r="AV10" s="771"/>
      <c r="AW10" s="771"/>
      <c r="AX10" s="75" t="s">
        <v>65</v>
      </c>
      <c r="AY10" s="75"/>
      <c r="AZ10" s="770"/>
      <c r="BA10" s="771"/>
      <c r="BB10" s="771"/>
      <c r="BC10" s="771"/>
      <c r="BD10" s="771"/>
      <c r="BE10" s="75" t="s">
        <v>147</v>
      </c>
      <c r="BF10" s="75"/>
      <c r="BG10" s="75"/>
      <c r="BH10" s="774"/>
      <c r="BI10" s="775"/>
      <c r="BJ10" s="775"/>
      <c r="BK10" s="775"/>
      <c r="BL10" s="775"/>
      <c r="BM10" s="776"/>
      <c r="BN10" s="92"/>
      <c r="BR10" s="322"/>
      <c r="BS10" s="322"/>
      <c r="BT10" s="322"/>
    </row>
    <row r="11" spans="2:72" ht="18" customHeight="1">
      <c r="B11" s="46"/>
      <c r="C11" s="576"/>
      <c r="D11" s="400"/>
      <c r="E11" s="400"/>
      <c r="F11" s="400"/>
      <c r="G11" s="400"/>
      <c r="H11" s="400"/>
      <c r="I11" s="400"/>
      <c r="J11" s="401"/>
      <c r="K11" s="728" t="s">
        <v>205</v>
      </c>
      <c r="L11" s="729"/>
      <c r="M11" s="729"/>
      <c r="N11" s="729"/>
      <c r="O11" s="729"/>
      <c r="P11" s="729"/>
      <c r="Q11" s="730"/>
      <c r="R11" s="724"/>
      <c r="S11" s="747"/>
      <c r="T11" s="724"/>
      <c r="U11" s="725"/>
      <c r="V11" s="725"/>
      <c r="W11" s="725"/>
      <c r="X11" s="725"/>
      <c r="Y11" s="724"/>
      <c r="Z11" s="725"/>
      <c r="AA11" s="725"/>
      <c r="AB11" s="725"/>
      <c r="AC11" s="725"/>
      <c r="AD11" s="767"/>
      <c r="AE11" s="697"/>
      <c r="AF11" s="697"/>
      <c r="AG11" s="697"/>
      <c r="AH11" s="697"/>
      <c r="AI11" s="75" t="s">
        <v>255</v>
      </c>
      <c r="AJ11" s="75"/>
      <c r="AK11" s="75"/>
      <c r="AL11" s="697"/>
      <c r="AM11" s="697"/>
      <c r="AN11" s="697"/>
      <c r="AO11" s="697"/>
      <c r="AP11" s="697"/>
      <c r="AQ11" s="75" t="s">
        <v>158</v>
      </c>
      <c r="AR11" s="101"/>
      <c r="AS11" s="728" t="s">
        <v>149</v>
      </c>
      <c r="AT11" s="729"/>
      <c r="AU11" s="729"/>
      <c r="AV11" s="729"/>
      <c r="AW11" s="729"/>
      <c r="AX11" s="729"/>
      <c r="AY11" s="730"/>
      <c r="AZ11" s="75" t="s">
        <v>260</v>
      </c>
      <c r="BA11" s="75"/>
      <c r="BB11" s="75"/>
      <c r="BC11" s="75"/>
      <c r="BD11" s="75"/>
      <c r="BE11" s="75"/>
      <c r="BF11" s="75"/>
      <c r="BG11" s="75"/>
      <c r="BH11" s="635"/>
      <c r="BI11" s="635"/>
      <c r="BJ11" s="635"/>
      <c r="BK11" s="75" t="s">
        <v>257</v>
      </c>
      <c r="BL11" s="75"/>
      <c r="BM11" s="101"/>
      <c r="BN11" s="92"/>
      <c r="BR11" s="322">
        <v>6</v>
      </c>
      <c r="BS11" s="324">
        <f>COUNTA(R11)+COUNTA(T11)+COUNTA(Y11)+COUNTA(AD11)+COUNTA(AL11)+COUNTA(BH11)</f>
        <v>0</v>
      </c>
      <c r="BT11" s="324">
        <f>BR11-BS11</f>
        <v>6</v>
      </c>
    </row>
    <row r="12" spans="2:72" ht="18" customHeight="1">
      <c r="B12" s="46"/>
      <c r="C12" s="576"/>
      <c r="D12" s="400"/>
      <c r="E12" s="400"/>
      <c r="F12" s="400"/>
      <c r="G12" s="400"/>
      <c r="H12" s="400"/>
      <c r="I12" s="400"/>
      <c r="J12" s="401"/>
      <c r="K12" s="728"/>
      <c r="L12" s="729"/>
      <c r="M12" s="729"/>
      <c r="N12" s="729"/>
      <c r="O12" s="729"/>
      <c r="P12" s="729"/>
      <c r="Q12" s="730"/>
      <c r="R12" s="748"/>
      <c r="S12" s="749"/>
      <c r="T12" s="726"/>
      <c r="U12" s="727"/>
      <c r="V12" s="727"/>
      <c r="W12" s="727"/>
      <c r="X12" s="727"/>
      <c r="Y12" s="726"/>
      <c r="Z12" s="727"/>
      <c r="AA12" s="727"/>
      <c r="AB12" s="727"/>
      <c r="AC12" s="727"/>
      <c r="AD12" s="768"/>
      <c r="AE12" s="769"/>
      <c r="AF12" s="769"/>
      <c r="AG12" s="769"/>
      <c r="AH12" s="769"/>
      <c r="AI12" s="75" t="s">
        <v>255</v>
      </c>
      <c r="AJ12" s="75"/>
      <c r="AK12" s="75"/>
      <c r="AL12" s="769"/>
      <c r="AM12" s="769"/>
      <c r="AN12" s="769"/>
      <c r="AO12" s="769"/>
      <c r="AP12" s="769"/>
      <c r="AQ12" s="75" t="s">
        <v>158</v>
      </c>
      <c r="AR12" s="101"/>
      <c r="AS12" s="728" t="s">
        <v>149</v>
      </c>
      <c r="AT12" s="729"/>
      <c r="AU12" s="729"/>
      <c r="AV12" s="729"/>
      <c r="AW12" s="729"/>
      <c r="AX12" s="729"/>
      <c r="AY12" s="730"/>
      <c r="AZ12" s="75" t="s">
        <v>260</v>
      </c>
      <c r="BA12" s="75"/>
      <c r="BB12" s="75"/>
      <c r="BC12" s="75"/>
      <c r="BD12" s="75"/>
      <c r="BE12" s="75"/>
      <c r="BF12" s="75"/>
      <c r="BG12" s="75"/>
      <c r="BH12" s="771"/>
      <c r="BI12" s="771"/>
      <c r="BJ12" s="771"/>
      <c r="BK12" s="75" t="s">
        <v>257</v>
      </c>
      <c r="BL12" s="75"/>
      <c r="BM12" s="101"/>
      <c r="BN12" s="92"/>
      <c r="BR12" s="322"/>
      <c r="BS12" s="322"/>
      <c r="BT12" s="322"/>
    </row>
    <row r="13" spans="2:72" ht="18" customHeight="1">
      <c r="B13" s="46"/>
      <c r="C13" s="576"/>
      <c r="D13" s="400"/>
      <c r="E13" s="400"/>
      <c r="F13" s="400"/>
      <c r="G13" s="400"/>
      <c r="H13" s="400"/>
      <c r="I13" s="400"/>
      <c r="J13" s="401"/>
      <c r="K13" s="728" t="s">
        <v>206</v>
      </c>
      <c r="L13" s="729"/>
      <c r="M13" s="729"/>
      <c r="N13" s="729"/>
      <c r="O13" s="729"/>
      <c r="P13" s="729"/>
      <c r="Q13" s="730"/>
      <c r="R13" s="724"/>
      <c r="S13" s="747"/>
      <c r="T13" s="724"/>
      <c r="U13" s="725"/>
      <c r="V13" s="725"/>
      <c r="W13" s="725"/>
      <c r="X13" s="725"/>
      <c r="Y13" s="724"/>
      <c r="Z13" s="725"/>
      <c r="AA13" s="725"/>
      <c r="AB13" s="725"/>
      <c r="AC13" s="725"/>
      <c r="AD13" s="767"/>
      <c r="AE13" s="697"/>
      <c r="AF13" s="697"/>
      <c r="AG13" s="697"/>
      <c r="AH13" s="697"/>
      <c r="AI13" s="75" t="s">
        <v>256</v>
      </c>
      <c r="AJ13" s="75"/>
      <c r="AK13" s="75"/>
      <c r="AL13" s="769"/>
      <c r="AM13" s="769"/>
      <c r="AN13" s="769"/>
      <c r="AO13" s="769"/>
      <c r="AP13" s="769"/>
      <c r="AQ13" s="75"/>
      <c r="AR13" s="101"/>
      <c r="AS13" s="74" t="s">
        <v>251</v>
      </c>
      <c r="AT13" s="75"/>
      <c r="AU13" s="75"/>
      <c r="AV13" s="75"/>
      <c r="AW13" s="75"/>
      <c r="AX13" s="75"/>
      <c r="AY13" s="75"/>
      <c r="AZ13" s="777"/>
      <c r="BA13" s="778"/>
      <c r="BB13" s="778"/>
      <c r="BC13" s="778"/>
      <c r="BD13" s="778"/>
      <c r="BE13" s="778"/>
      <c r="BF13" s="778"/>
      <c r="BG13" s="779"/>
      <c r="BH13" s="774"/>
      <c r="BI13" s="775"/>
      <c r="BJ13" s="775"/>
      <c r="BK13" s="775"/>
      <c r="BL13" s="775"/>
      <c r="BM13" s="776"/>
      <c r="BN13" s="92"/>
      <c r="BR13" s="322">
        <v>5</v>
      </c>
      <c r="BS13" s="324">
        <f>COUNTA(R13)+COUNTA(T13)+COUNTA(Y13)+COUNTA(AD13)+COUNTA(AZ13)</f>
        <v>0</v>
      </c>
      <c r="BT13" s="324">
        <f>BR13-BS13</f>
        <v>5</v>
      </c>
    </row>
    <row r="14" spans="2:72" ht="18" customHeight="1">
      <c r="B14" s="46"/>
      <c r="C14" s="576"/>
      <c r="D14" s="400"/>
      <c r="E14" s="400"/>
      <c r="F14" s="400"/>
      <c r="G14" s="400"/>
      <c r="H14" s="400"/>
      <c r="I14" s="400"/>
      <c r="J14" s="401"/>
      <c r="K14" s="728"/>
      <c r="L14" s="729"/>
      <c r="M14" s="729"/>
      <c r="N14" s="729"/>
      <c r="O14" s="729"/>
      <c r="P14" s="729"/>
      <c r="Q14" s="730"/>
      <c r="R14" s="726"/>
      <c r="S14" s="746"/>
      <c r="T14" s="726"/>
      <c r="U14" s="727"/>
      <c r="V14" s="727"/>
      <c r="W14" s="727"/>
      <c r="X14" s="727"/>
      <c r="Y14" s="726"/>
      <c r="Z14" s="727"/>
      <c r="AA14" s="727"/>
      <c r="AB14" s="727"/>
      <c r="AC14" s="727"/>
      <c r="AD14" s="772"/>
      <c r="AE14" s="773"/>
      <c r="AF14" s="773"/>
      <c r="AG14" s="773"/>
      <c r="AH14" s="773"/>
      <c r="AI14" s="773"/>
      <c r="AJ14" s="773"/>
      <c r="AK14" s="773"/>
      <c r="AL14" s="773"/>
      <c r="AM14" s="773"/>
      <c r="AN14" s="773"/>
      <c r="AO14" s="773"/>
      <c r="AP14" s="773"/>
      <c r="AQ14" s="75"/>
      <c r="AR14" s="101"/>
      <c r="AS14" s="74" t="s">
        <v>252</v>
      </c>
      <c r="AT14" s="75"/>
      <c r="AU14" s="75"/>
      <c r="AV14" s="75"/>
      <c r="AW14" s="75"/>
      <c r="AX14" s="75"/>
      <c r="AY14" s="75"/>
      <c r="AZ14" s="777"/>
      <c r="BA14" s="778"/>
      <c r="BB14" s="778"/>
      <c r="BC14" s="778"/>
      <c r="BD14" s="778"/>
      <c r="BE14" s="778"/>
      <c r="BF14" s="778"/>
      <c r="BG14" s="779"/>
      <c r="BH14" s="774"/>
      <c r="BI14" s="775"/>
      <c r="BJ14" s="775"/>
      <c r="BK14" s="775"/>
      <c r="BL14" s="775"/>
      <c r="BM14" s="776"/>
      <c r="BN14" s="92"/>
      <c r="BR14" s="322">
        <v>1</v>
      </c>
      <c r="BS14" s="324">
        <f>COUNTA(AZ14)</f>
        <v>0</v>
      </c>
      <c r="BT14" s="324">
        <f t="shared" ref="BT14:BT15" si="1">BR14-BS14</f>
        <v>1</v>
      </c>
    </row>
    <row r="15" spans="2:72" ht="18" customHeight="1">
      <c r="B15" s="46"/>
      <c r="C15" s="576"/>
      <c r="D15" s="400"/>
      <c r="E15" s="400"/>
      <c r="F15" s="400"/>
      <c r="G15" s="400"/>
      <c r="H15" s="400"/>
      <c r="I15" s="400"/>
      <c r="J15" s="401"/>
      <c r="K15" s="728"/>
      <c r="L15" s="729"/>
      <c r="M15" s="729"/>
      <c r="N15" s="729"/>
      <c r="O15" s="729"/>
      <c r="P15" s="729"/>
      <c r="Q15" s="730"/>
      <c r="R15" s="748"/>
      <c r="S15" s="749"/>
      <c r="T15" s="726"/>
      <c r="U15" s="727"/>
      <c r="V15" s="727"/>
      <c r="W15" s="727"/>
      <c r="X15" s="727"/>
      <c r="Y15" s="726"/>
      <c r="Z15" s="727"/>
      <c r="AA15" s="727"/>
      <c r="AB15" s="727"/>
      <c r="AC15" s="727"/>
      <c r="AD15" s="772"/>
      <c r="AE15" s="773"/>
      <c r="AF15" s="773"/>
      <c r="AG15" s="773"/>
      <c r="AH15" s="773"/>
      <c r="AI15" s="773"/>
      <c r="AJ15" s="773"/>
      <c r="AK15" s="773"/>
      <c r="AL15" s="773"/>
      <c r="AM15" s="773"/>
      <c r="AN15" s="773"/>
      <c r="AO15" s="773"/>
      <c r="AP15" s="773"/>
      <c r="AQ15" s="75"/>
      <c r="AR15" s="101"/>
      <c r="AS15" s="74" t="s">
        <v>253</v>
      </c>
      <c r="AT15" s="75"/>
      <c r="AU15" s="75"/>
      <c r="AV15" s="75"/>
      <c r="AW15" s="75"/>
      <c r="AX15" s="75"/>
      <c r="AY15" s="75"/>
      <c r="AZ15" s="777"/>
      <c r="BA15" s="778"/>
      <c r="BB15" s="778"/>
      <c r="BC15" s="778"/>
      <c r="BD15" s="778"/>
      <c r="BE15" s="778"/>
      <c r="BF15" s="778"/>
      <c r="BG15" s="779"/>
      <c r="BH15" s="774"/>
      <c r="BI15" s="775"/>
      <c r="BJ15" s="775"/>
      <c r="BK15" s="775"/>
      <c r="BL15" s="775"/>
      <c r="BM15" s="776"/>
      <c r="BN15" s="92"/>
      <c r="BR15" s="322">
        <v>1</v>
      </c>
      <c r="BS15" s="324">
        <f>COUNTA(AZ15)</f>
        <v>0</v>
      </c>
      <c r="BT15" s="324">
        <f t="shared" si="1"/>
        <v>1</v>
      </c>
    </row>
    <row r="16" spans="2:72" ht="18" customHeight="1">
      <c r="B16" s="46"/>
      <c r="C16" s="576"/>
      <c r="D16" s="400"/>
      <c r="E16" s="400"/>
      <c r="F16" s="400"/>
      <c r="G16" s="400"/>
      <c r="H16" s="400"/>
      <c r="I16" s="400"/>
      <c r="J16" s="401"/>
      <c r="K16" s="728" t="s">
        <v>207</v>
      </c>
      <c r="L16" s="729"/>
      <c r="M16" s="729"/>
      <c r="N16" s="729"/>
      <c r="O16" s="729"/>
      <c r="P16" s="729"/>
      <c r="Q16" s="730"/>
      <c r="R16" s="724"/>
      <c r="S16" s="747"/>
      <c r="T16" s="724"/>
      <c r="U16" s="725"/>
      <c r="V16" s="725"/>
      <c r="W16" s="725"/>
      <c r="X16" s="725"/>
      <c r="Y16" s="724"/>
      <c r="Z16" s="725"/>
      <c r="AA16" s="725"/>
      <c r="AB16" s="725"/>
      <c r="AC16" s="725"/>
      <c r="AD16" s="783"/>
      <c r="AE16" s="784"/>
      <c r="AF16" s="784"/>
      <c r="AG16" s="784"/>
      <c r="AH16" s="784"/>
      <c r="AI16" s="784"/>
      <c r="AJ16" s="784"/>
      <c r="AK16" s="784"/>
      <c r="AL16" s="784"/>
      <c r="AM16" s="784"/>
      <c r="AN16" s="784"/>
      <c r="AO16" s="784"/>
      <c r="AP16" s="784"/>
      <c r="AQ16" s="75" t="s">
        <v>258</v>
      </c>
      <c r="AR16" s="101"/>
      <c r="AS16" s="74" t="s">
        <v>254</v>
      </c>
      <c r="AT16" s="75"/>
      <c r="AU16" s="75"/>
      <c r="AV16" s="75"/>
      <c r="AW16" s="75"/>
      <c r="AX16" s="75"/>
      <c r="AY16" s="75"/>
      <c r="AZ16" s="780"/>
      <c r="BA16" s="635"/>
      <c r="BB16" s="635"/>
      <c r="BC16" s="635"/>
      <c r="BD16" s="635"/>
      <c r="BE16" s="75" t="s">
        <v>161</v>
      </c>
      <c r="BF16" s="75"/>
      <c r="BG16" s="75"/>
      <c r="BH16" s="635"/>
      <c r="BI16" s="635"/>
      <c r="BJ16" s="635"/>
      <c r="BK16" s="75" t="s">
        <v>158</v>
      </c>
      <c r="BL16" s="75"/>
      <c r="BM16" s="101"/>
      <c r="BN16" s="92"/>
      <c r="BR16" s="322">
        <v>6</v>
      </c>
      <c r="BS16" s="324">
        <f>COUNTA(R16)+COUNTA(T16)+COUNTA(Y16)+COUNTA(AD16)+COUNTA(AZ16)+COUNTA(BH16)</f>
        <v>0</v>
      </c>
      <c r="BT16" s="324">
        <f>BR16-BS16</f>
        <v>6</v>
      </c>
    </row>
    <row r="17" spans="2:72" ht="18" customHeight="1">
      <c r="B17" s="46"/>
      <c r="C17" s="603"/>
      <c r="D17" s="403"/>
      <c r="E17" s="403"/>
      <c r="F17" s="403"/>
      <c r="G17" s="403"/>
      <c r="H17" s="403"/>
      <c r="I17" s="403"/>
      <c r="J17" s="404"/>
      <c r="K17" s="728" t="s">
        <v>208</v>
      </c>
      <c r="L17" s="729"/>
      <c r="M17" s="729"/>
      <c r="N17" s="729"/>
      <c r="O17" s="729"/>
      <c r="P17" s="729"/>
      <c r="Q17" s="730"/>
      <c r="R17" s="724"/>
      <c r="S17" s="747"/>
      <c r="T17" s="724"/>
      <c r="U17" s="725"/>
      <c r="V17" s="725"/>
      <c r="W17" s="725"/>
      <c r="X17" s="725"/>
      <c r="Y17" s="724"/>
      <c r="Z17" s="725"/>
      <c r="AA17" s="725"/>
      <c r="AB17" s="725"/>
      <c r="AC17" s="725"/>
      <c r="AD17" s="783"/>
      <c r="AE17" s="784"/>
      <c r="AF17" s="784"/>
      <c r="AG17" s="784"/>
      <c r="AH17" s="784"/>
      <c r="AI17" s="784"/>
      <c r="AJ17" s="784"/>
      <c r="AK17" s="784"/>
      <c r="AL17" s="784"/>
      <c r="AM17" s="784"/>
      <c r="AN17" s="784"/>
      <c r="AO17" s="784"/>
      <c r="AP17" s="784"/>
      <c r="AQ17" s="75" t="s">
        <v>65</v>
      </c>
      <c r="AR17" s="101"/>
      <c r="AS17" s="74"/>
      <c r="AT17" s="75"/>
      <c r="AU17" s="75"/>
      <c r="AV17" s="75"/>
      <c r="AW17" s="75"/>
      <c r="AX17" s="75"/>
      <c r="AY17" s="75"/>
      <c r="AZ17" s="75"/>
      <c r="BA17" s="75"/>
      <c r="BB17" s="75"/>
      <c r="BC17" s="75"/>
      <c r="BD17" s="75"/>
      <c r="BE17" s="75"/>
      <c r="BF17" s="75"/>
      <c r="BG17" s="75"/>
      <c r="BH17" s="75"/>
      <c r="BI17" s="75"/>
      <c r="BJ17" s="75"/>
      <c r="BK17" s="75"/>
      <c r="BL17" s="75"/>
      <c r="BM17" s="101"/>
      <c r="BN17" s="92"/>
      <c r="BR17" s="322">
        <v>4</v>
      </c>
      <c r="BS17" s="324">
        <f>COUNTA(R17)+COUNTA(T17)+COUNTA(Y17)+COUNTA(AD17)</f>
        <v>0</v>
      </c>
      <c r="BT17" s="324">
        <f>BR17-BS17</f>
        <v>4</v>
      </c>
    </row>
    <row r="18" spans="2:72" ht="18" customHeight="1">
      <c r="B18" s="46"/>
      <c r="BN18" s="92"/>
      <c r="BR18" s="322"/>
      <c r="BS18" s="322"/>
      <c r="BT18" s="322"/>
    </row>
    <row r="19" spans="2:72" ht="18" customHeight="1">
      <c r="B19" s="46"/>
      <c r="C19" s="750" t="s">
        <v>213</v>
      </c>
      <c r="D19" s="751"/>
      <c r="E19" s="728" t="s">
        <v>214</v>
      </c>
      <c r="F19" s="729"/>
      <c r="G19" s="729"/>
      <c r="H19" s="729"/>
      <c r="I19" s="729"/>
      <c r="J19" s="730"/>
      <c r="K19" s="728" t="s">
        <v>243</v>
      </c>
      <c r="L19" s="729"/>
      <c r="M19" s="729"/>
      <c r="N19" s="729"/>
      <c r="O19" s="729"/>
      <c r="P19" s="729"/>
      <c r="Q19" s="730"/>
      <c r="R19" s="728" t="s">
        <v>209</v>
      </c>
      <c r="S19" s="730"/>
      <c r="T19" s="728" t="s">
        <v>249</v>
      </c>
      <c r="U19" s="729"/>
      <c r="V19" s="729"/>
      <c r="W19" s="729"/>
      <c r="X19" s="729"/>
      <c r="Y19" s="728" t="s">
        <v>83</v>
      </c>
      <c r="Z19" s="729"/>
      <c r="AA19" s="729"/>
      <c r="AB19" s="729"/>
      <c r="AC19" s="729"/>
      <c r="AD19" s="728" t="s">
        <v>84</v>
      </c>
      <c r="AE19" s="729"/>
      <c r="AF19" s="730"/>
      <c r="AG19" s="728" t="s">
        <v>261</v>
      </c>
      <c r="AH19" s="729"/>
      <c r="AI19" s="729"/>
      <c r="AJ19" s="729"/>
      <c r="AK19" s="729"/>
      <c r="AL19" s="729"/>
      <c r="AM19" s="729"/>
      <c r="AN19" s="729"/>
      <c r="AO19" s="729"/>
      <c r="AP19" s="729"/>
      <c r="AQ19" s="729"/>
      <c r="AR19" s="729"/>
      <c r="AS19" s="729"/>
      <c r="AT19" s="729"/>
      <c r="AU19" s="729"/>
      <c r="AV19" s="729"/>
      <c r="AW19" s="729"/>
      <c r="AX19" s="729"/>
      <c r="AY19" s="729"/>
      <c r="AZ19" s="729"/>
      <c r="BA19" s="729"/>
      <c r="BB19" s="729"/>
      <c r="BC19" s="729"/>
      <c r="BD19" s="729"/>
      <c r="BE19" s="729"/>
      <c r="BF19" s="729"/>
      <c r="BG19" s="729"/>
      <c r="BH19" s="729"/>
      <c r="BI19" s="729"/>
      <c r="BJ19" s="729"/>
      <c r="BK19" s="729"/>
      <c r="BL19" s="729"/>
      <c r="BM19" s="730"/>
      <c r="BN19" s="92"/>
      <c r="BR19" s="322"/>
      <c r="BS19" s="322"/>
      <c r="BT19" s="322"/>
    </row>
    <row r="20" spans="2:72" ht="18" customHeight="1">
      <c r="B20" s="46"/>
      <c r="C20" s="752"/>
      <c r="D20" s="753"/>
      <c r="E20" s="731" t="s">
        <v>278</v>
      </c>
      <c r="F20" s="424"/>
      <c r="G20" s="424"/>
      <c r="H20" s="424"/>
      <c r="I20" s="424"/>
      <c r="J20" s="686"/>
      <c r="K20" s="76" t="s">
        <v>150</v>
      </c>
      <c r="L20" s="77"/>
      <c r="M20" s="77"/>
      <c r="N20" s="77"/>
      <c r="O20" s="77"/>
      <c r="P20" s="77"/>
      <c r="Q20" s="77"/>
      <c r="R20" s="728" t="s">
        <v>248</v>
      </c>
      <c r="S20" s="730"/>
      <c r="T20" s="802"/>
      <c r="U20" s="736"/>
      <c r="V20" s="736"/>
      <c r="W20" s="736"/>
      <c r="X20" s="736"/>
      <c r="Y20" s="802"/>
      <c r="Z20" s="736"/>
      <c r="AA20" s="736"/>
      <c r="AB20" s="736"/>
      <c r="AC20" s="803"/>
      <c r="AD20" s="788"/>
      <c r="AE20" s="703"/>
      <c r="AF20" s="703"/>
      <c r="AG20" s="74" t="s">
        <v>263</v>
      </c>
      <c r="AH20" s="75"/>
      <c r="AI20" s="75"/>
      <c r="AJ20" s="75"/>
      <c r="AK20" s="775"/>
      <c r="AL20" s="775"/>
      <c r="AM20" s="775"/>
      <c r="AN20" s="775"/>
      <c r="AO20" s="775"/>
      <c r="AP20" s="775"/>
      <c r="AQ20" s="775"/>
      <c r="AR20" s="775"/>
      <c r="AS20" s="775"/>
      <c r="AT20" s="775"/>
      <c r="AU20" s="775"/>
      <c r="AV20" s="775"/>
      <c r="AW20" s="776"/>
      <c r="AX20" s="74" t="s">
        <v>266</v>
      </c>
      <c r="AY20" s="75"/>
      <c r="AZ20" s="75"/>
      <c r="BA20" s="775"/>
      <c r="BB20" s="775"/>
      <c r="BC20" s="775"/>
      <c r="BD20" s="775"/>
      <c r="BE20" s="775"/>
      <c r="BF20" s="775"/>
      <c r="BG20" s="775"/>
      <c r="BH20" s="775"/>
      <c r="BI20" s="775"/>
      <c r="BJ20" s="775"/>
      <c r="BK20" s="775"/>
      <c r="BL20" s="775"/>
      <c r="BM20" s="776"/>
      <c r="BN20" s="92"/>
      <c r="BR20" s="322"/>
      <c r="BS20" s="322"/>
      <c r="BT20" s="322"/>
    </row>
    <row r="21" spans="2:72" ht="18" customHeight="1">
      <c r="B21" s="46"/>
      <c r="C21" s="752"/>
      <c r="D21" s="753"/>
      <c r="E21" s="732" t="s">
        <v>279</v>
      </c>
      <c r="F21" s="733"/>
      <c r="G21" s="733"/>
      <c r="H21" s="733"/>
      <c r="I21" s="733"/>
      <c r="J21" s="734"/>
      <c r="K21" s="83"/>
      <c r="L21" s="44"/>
      <c r="M21" s="44"/>
      <c r="N21" s="44"/>
      <c r="O21" s="44"/>
      <c r="P21" s="44"/>
      <c r="Q21" s="44"/>
      <c r="R21" s="728"/>
      <c r="S21" s="730"/>
      <c r="T21" s="738"/>
      <c r="U21" s="739"/>
      <c r="V21" s="739"/>
      <c r="W21" s="739"/>
      <c r="X21" s="739"/>
      <c r="Y21" s="738"/>
      <c r="Z21" s="739"/>
      <c r="AA21" s="739"/>
      <c r="AB21" s="739"/>
      <c r="AC21" s="740"/>
      <c r="AD21" s="788"/>
      <c r="AE21" s="703"/>
      <c r="AF21" s="703"/>
      <c r="AG21" s="74" t="s">
        <v>262</v>
      </c>
      <c r="AH21" s="75"/>
      <c r="AI21" s="75"/>
      <c r="AJ21" s="75"/>
      <c r="AK21" s="775"/>
      <c r="AL21" s="775"/>
      <c r="AM21" s="775"/>
      <c r="AN21" s="775"/>
      <c r="AO21" s="775"/>
      <c r="AP21" s="775"/>
      <c r="AQ21" s="775"/>
      <c r="AR21" s="775"/>
      <c r="AS21" s="775"/>
      <c r="AT21" s="775"/>
      <c r="AU21" s="775"/>
      <c r="AV21" s="775"/>
      <c r="AW21" s="776"/>
      <c r="AX21" s="74"/>
      <c r="AY21" s="75"/>
      <c r="AZ21" s="75"/>
      <c r="BA21" s="775"/>
      <c r="BB21" s="775"/>
      <c r="BC21" s="775"/>
      <c r="BD21" s="775"/>
      <c r="BE21" s="775"/>
      <c r="BF21" s="775"/>
      <c r="BG21" s="775"/>
      <c r="BH21" s="775"/>
      <c r="BI21" s="775"/>
      <c r="BJ21" s="775"/>
      <c r="BK21" s="775"/>
      <c r="BL21" s="775"/>
      <c r="BM21" s="776"/>
      <c r="BN21" s="92"/>
      <c r="BR21" s="322"/>
      <c r="BS21" s="322"/>
      <c r="BT21" s="322"/>
    </row>
    <row r="22" spans="2:72" ht="18" customHeight="1">
      <c r="B22" s="46"/>
      <c r="C22" s="752"/>
      <c r="D22" s="753"/>
      <c r="E22" s="81" t="s">
        <v>215</v>
      </c>
      <c r="J22" s="82"/>
      <c r="K22" s="81" t="s">
        <v>244</v>
      </c>
      <c r="R22" s="728" t="s">
        <v>248</v>
      </c>
      <c r="S22" s="730"/>
      <c r="T22" s="802"/>
      <c r="U22" s="736"/>
      <c r="V22" s="736"/>
      <c r="W22" s="736"/>
      <c r="X22" s="736"/>
      <c r="Y22" s="802"/>
      <c r="Z22" s="736"/>
      <c r="AA22" s="736"/>
      <c r="AB22" s="736"/>
      <c r="AC22" s="803"/>
      <c r="AD22" s="788"/>
      <c r="AE22" s="703"/>
      <c r="AF22" s="703"/>
      <c r="AG22" s="74" t="s">
        <v>263</v>
      </c>
      <c r="AH22" s="75"/>
      <c r="AI22" s="75"/>
      <c r="AJ22" s="75"/>
      <c r="AK22" s="775"/>
      <c r="AL22" s="775"/>
      <c r="AM22" s="775"/>
      <c r="AN22" s="775"/>
      <c r="AO22" s="775"/>
      <c r="AP22" s="775"/>
      <c r="AQ22" s="775"/>
      <c r="AR22" s="775"/>
      <c r="AS22" s="775"/>
      <c r="AT22" s="775"/>
      <c r="AU22" s="775"/>
      <c r="AV22" s="775"/>
      <c r="AW22" s="776"/>
      <c r="AX22" s="74" t="s">
        <v>264</v>
      </c>
      <c r="AY22" s="75"/>
      <c r="AZ22" s="75"/>
      <c r="BA22" s="775"/>
      <c r="BB22" s="775"/>
      <c r="BC22" s="775"/>
      <c r="BD22" s="775"/>
      <c r="BE22" s="775"/>
      <c r="BF22" s="775"/>
      <c r="BG22" s="775"/>
      <c r="BH22" s="775"/>
      <c r="BI22" s="775"/>
      <c r="BJ22" s="775"/>
      <c r="BK22" s="775"/>
      <c r="BL22" s="775"/>
      <c r="BM22" s="776"/>
      <c r="BN22" s="92"/>
      <c r="BR22" s="322"/>
      <c r="BS22" s="322"/>
      <c r="BT22" s="322"/>
    </row>
    <row r="23" spans="2:72" ht="18" customHeight="1">
      <c r="B23" s="46"/>
      <c r="C23" s="752"/>
      <c r="D23" s="753"/>
      <c r="E23" s="81" t="s">
        <v>216</v>
      </c>
      <c r="J23" s="82"/>
      <c r="K23" s="81"/>
      <c r="R23" s="728"/>
      <c r="S23" s="730"/>
      <c r="T23" s="738"/>
      <c r="U23" s="739"/>
      <c r="V23" s="739"/>
      <c r="W23" s="739"/>
      <c r="X23" s="739"/>
      <c r="Y23" s="738"/>
      <c r="Z23" s="739"/>
      <c r="AA23" s="739"/>
      <c r="AB23" s="739"/>
      <c r="AC23" s="740"/>
      <c r="AD23" s="788"/>
      <c r="AE23" s="703"/>
      <c r="AF23" s="703"/>
      <c r="AG23" s="74" t="s">
        <v>262</v>
      </c>
      <c r="AH23" s="75"/>
      <c r="AI23" s="75"/>
      <c r="AJ23" s="75"/>
      <c r="AK23" s="775"/>
      <c r="AL23" s="775"/>
      <c r="AM23" s="775"/>
      <c r="AN23" s="775"/>
      <c r="AO23" s="775"/>
      <c r="AP23" s="775"/>
      <c r="AQ23" s="775"/>
      <c r="AR23" s="775"/>
      <c r="AS23" s="775"/>
      <c r="AT23" s="775"/>
      <c r="AU23" s="775"/>
      <c r="AV23" s="775"/>
      <c r="AW23" s="776"/>
      <c r="AX23" s="74"/>
      <c r="AY23" s="75"/>
      <c r="AZ23" s="75"/>
      <c r="BA23" s="775"/>
      <c r="BB23" s="775"/>
      <c r="BC23" s="775"/>
      <c r="BD23" s="775"/>
      <c r="BE23" s="775"/>
      <c r="BF23" s="775"/>
      <c r="BG23" s="775"/>
      <c r="BH23" s="775"/>
      <c r="BI23" s="775"/>
      <c r="BJ23" s="775"/>
      <c r="BK23" s="775"/>
      <c r="BL23" s="775"/>
      <c r="BM23" s="776"/>
      <c r="BN23" s="92"/>
      <c r="BR23" s="322"/>
      <c r="BS23" s="322"/>
      <c r="BT23" s="322"/>
    </row>
    <row r="24" spans="2:72" ht="18" customHeight="1">
      <c r="B24" s="46"/>
      <c r="C24" s="752"/>
      <c r="D24" s="753"/>
      <c r="E24" s="76" t="s">
        <v>217</v>
      </c>
      <c r="F24" s="77"/>
      <c r="G24" s="77"/>
      <c r="H24" s="77"/>
      <c r="I24" s="77"/>
      <c r="J24" s="78"/>
      <c r="K24" s="76" t="s">
        <v>151</v>
      </c>
      <c r="L24" s="77"/>
      <c r="M24" s="77"/>
      <c r="N24" s="77"/>
      <c r="O24" s="77"/>
      <c r="P24" s="77"/>
      <c r="Q24" s="77"/>
      <c r="R24" s="728">
        <v>1</v>
      </c>
      <c r="S24" s="730"/>
      <c r="T24" s="724"/>
      <c r="U24" s="725"/>
      <c r="V24" s="725"/>
      <c r="W24" s="725"/>
      <c r="X24" s="725"/>
      <c r="Y24" s="724"/>
      <c r="Z24" s="725"/>
      <c r="AA24" s="725"/>
      <c r="AB24" s="725"/>
      <c r="AC24" s="725"/>
      <c r="AD24" s="682"/>
      <c r="AE24" s="683"/>
      <c r="AF24" s="683"/>
      <c r="AG24" s="74" t="s">
        <v>264</v>
      </c>
      <c r="AH24" s="75"/>
      <c r="AI24" s="75"/>
      <c r="AJ24" s="75"/>
      <c r="AK24" s="786"/>
      <c r="AL24" s="786"/>
      <c r="AM24" s="786"/>
      <c r="AN24" s="786"/>
      <c r="AO24" s="786"/>
      <c r="AP24" s="786"/>
      <c r="AQ24" s="786"/>
      <c r="AR24" s="786"/>
      <c r="AS24" s="786"/>
      <c r="AT24" s="786"/>
      <c r="AU24" s="786"/>
      <c r="AV24" s="786"/>
      <c r="AW24" s="787"/>
      <c r="AX24" s="74" t="s">
        <v>262</v>
      </c>
      <c r="AY24" s="75"/>
      <c r="AZ24" s="75"/>
      <c r="BA24" s="786"/>
      <c r="BB24" s="786"/>
      <c r="BC24" s="786"/>
      <c r="BD24" s="786"/>
      <c r="BE24" s="786"/>
      <c r="BF24" s="786"/>
      <c r="BG24" s="786"/>
      <c r="BH24" s="786"/>
      <c r="BI24" s="786"/>
      <c r="BJ24" s="786"/>
      <c r="BK24" s="786"/>
      <c r="BL24" s="786"/>
      <c r="BM24" s="787"/>
      <c r="BN24" s="92"/>
      <c r="BR24" s="322">
        <v>5</v>
      </c>
      <c r="BS24" s="324">
        <f>COUNTA(T24)+COUNTA(Y24)+COUNTA(AD24)+COUNTA(AK24)+COUNTA(BA24)</f>
        <v>0</v>
      </c>
      <c r="BT24" s="324">
        <f>BR24-BS24</f>
        <v>5</v>
      </c>
    </row>
    <row r="25" spans="2:72" ht="18" customHeight="1">
      <c r="B25" s="46"/>
      <c r="C25" s="752"/>
      <c r="D25" s="753"/>
      <c r="E25" s="81" t="s">
        <v>218</v>
      </c>
      <c r="J25" s="82"/>
      <c r="K25" s="81"/>
      <c r="R25" s="728">
        <v>2</v>
      </c>
      <c r="S25" s="730"/>
      <c r="T25" s="726"/>
      <c r="U25" s="727"/>
      <c r="V25" s="727"/>
      <c r="W25" s="727"/>
      <c r="X25" s="727"/>
      <c r="Y25" s="726"/>
      <c r="Z25" s="727"/>
      <c r="AA25" s="727"/>
      <c r="AB25" s="727"/>
      <c r="AC25" s="727"/>
      <c r="AD25" s="788"/>
      <c r="AE25" s="703"/>
      <c r="AF25" s="703"/>
      <c r="AG25" s="74" t="s">
        <v>264</v>
      </c>
      <c r="AH25" s="75"/>
      <c r="AI25" s="75"/>
      <c r="AJ25" s="75"/>
      <c r="AK25" s="775"/>
      <c r="AL25" s="775"/>
      <c r="AM25" s="775"/>
      <c r="AN25" s="775"/>
      <c r="AO25" s="775"/>
      <c r="AP25" s="775"/>
      <c r="AQ25" s="775"/>
      <c r="AR25" s="775"/>
      <c r="AS25" s="775"/>
      <c r="AT25" s="775"/>
      <c r="AU25" s="775"/>
      <c r="AV25" s="775"/>
      <c r="AW25" s="776"/>
      <c r="AX25" s="74" t="s">
        <v>262</v>
      </c>
      <c r="AY25" s="75"/>
      <c r="AZ25" s="75"/>
      <c r="BA25" s="775"/>
      <c r="BB25" s="775"/>
      <c r="BC25" s="775"/>
      <c r="BD25" s="775"/>
      <c r="BE25" s="775"/>
      <c r="BF25" s="775"/>
      <c r="BG25" s="775"/>
      <c r="BH25" s="775"/>
      <c r="BI25" s="775"/>
      <c r="BJ25" s="775"/>
      <c r="BK25" s="775"/>
      <c r="BL25" s="775"/>
      <c r="BM25" s="776"/>
      <c r="BN25" s="92"/>
      <c r="BR25" s="322"/>
      <c r="BS25" s="322"/>
      <c r="BT25" s="322"/>
    </row>
    <row r="26" spans="2:72" ht="18" customHeight="1">
      <c r="B26" s="46"/>
      <c r="C26" s="752"/>
      <c r="D26" s="753"/>
      <c r="E26" s="83"/>
      <c r="F26" s="44"/>
      <c r="G26" s="44"/>
      <c r="H26" s="44"/>
      <c r="I26" s="44"/>
      <c r="J26" s="84"/>
      <c r="K26" s="83"/>
      <c r="L26" s="44"/>
      <c r="M26" s="44"/>
      <c r="N26" s="44"/>
      <c r="O26" s="44"/>
      <c r="P26" s="44"/>
      <c r="Q26" s="44"/>
      <c r="R26" s="728"/>
      <c r="S26" s="729"/>
      <c r="T26" s="729"/>
      <c r="U26" s="729"/>
      <c r="V26" s="729"/>
      <c r="W26" s="729"/>
      <c r="X26" s="729"/>
      <c r="Y26" s="729"/>
      <c r="Z26" s="729"/>
      <c r="AA26" s="729"/>
      <c r="AB26" s="729"/>
      <c r="AC26" s="729"/>
      <c r="AD26" s="729"/>
      <c r="AE26" s="729"/>
      <c r="AF26" s="730"/>
      <c r="AG26" s="74" t="s">
        <v>265</v>
      </c>
      <c r="AH26" s="75"/>
      <c r="AI26" s="75"/>
      <c r="AJ26" s="75"/>
      <c r="AK26" s="615"/>
      <c r="AL26" s="615"/>
      <c r="AM26" s="615"/>
      <c r="AN26" s="615"/>
      <c r="AO26" s="615"/>
      <c r="AP26" s="615"/>
      <c r="AQ26" s="615"/>
      <c r="AR26" s="615"/>
      <c r="AS26" s="615"/>
      <c r="AT26" s="615"/>
      <c r="AU26" s="615"/>
      <c r="AV26" s="615"/>
      <c r="AW26" s="615"/>
      <c r="AX26" s="615"/>
      <c r="AY26" s="615"/>
      <c r="AZ26" s="615"/>
      <c r="BA26" s="615"/>
      <c r="BB26" s="615"/>
      <c r="BC26" s="615"/>
      <c r="BD26" s="615"/>
      <c r="BE26" s="615"/>
      <c r="BF26" s="615"/>
      <c r="BG26" s="615"/>
      <c r="BH26" s="615"/>
      <c r="BI26" s="615"/>
      <c r="BJ26" s="615"/>
      <c r="BK26" s="615"/>
      <c r="BL26" s="615"/>
      <c r="BM26" s="785"/>
      <c r="BN26" s="92"/>
      <c r="BR26" s="322"/>
      <c r="BS26" s="322"/>
      <c r="BT26" s="322"/>
    </row>
    <row r="27" spans="2:72" ht="18" customHeight="1">
      <c r="B27" s="46"/>
      <c r="C27" s="752"/>
      <c r="D27" s="753"/>
      <c r="E27" s="141" t="s">
        <v>219</v>
      </c>
      <c r="F27" s="142"/>
      <c r="G27" s="142"/>
      <c r="H27" s="142"/>
      <c r="I27" s="142"/>
      <c r="J27" s="143"/>
      <c r="K27" s="141" t="s">
        <v>245</v>
      </c>
      <c r="L27" s="142"/>
      <c r="M27" s="142"/>
      <c r="N27" s="142"/>
      <c r="O27" s="142"/>
      <c r="P27" s="142"/>
      <c r="Q27" s="142"/>
      <c r="R27" s="793">
        <v>1</v>
      </c>
      <c r="S27" s="794"/>
      <c r="T27" s="717"/>
      <c r="U27" s="718"/>
      <c r="V27" s="718"/>
      <c r="W27" s="718"/>
      <c r="X27" s="718"/>
      <c r="Y27" s="717"/>
      <c r="Z27" s="718"/>
      <c r="AA27" s="718"/>
      <c r="AB27" s="718"/>
      <c r="AC27" s="718"/>
      <c r="AD27" s="756"/>
      <c r="AE27" s="792"/>
      <c r="AF27" s="757"/>
      <c r="AG27" s="144" t="s">
        <v>263</v>
      </c>
      <c r="AH27" s="145"/>
      <c r="AI27" s="145"/>
      <c r="AJ27" s="145"/>
      <c r="AK27" s="789"/>
      <c r="AL27" s="789"/>
      <c r="AM27" s="789"/>
      <c r="AN27" s="789"/>
      <c r="AO27" s="789"/>
      <c r="AP27" s="789"/>
      <c r="AQ27" s="789"/>
      <c r="AR27" s="789"/>
      <c r="AS27" s="789"/>
      <c r="AT27" s="789"/>
      <c r="AU27" s="789"/>
      <c r="AV27" s="789"/>
      <c r="AW27" s="790"/>
      <c r="AX27" s="144" t="s">
        <v>262</v>
      </c>
      <c r="AY27" s="145"/>
      <c r="AZ27" s="145"/>
      <c r="BA27" s="789"/>
      <c r="BB27" s="789"/>
      <c r="BC27" s="789"/>
      <c r="BD27" s="789"/>
      <c r="BE27" s="789"/>
      <c r="BF27" s="789"/>
      <c r="BG27" s="789"/>
      <c r="BH27" s="789"/>
      <c r="BI27" s="789"/>
      <c r="BJ27" s="789"/>
      <c r="BK27" s="789"/>
      <c r="BL27" s="789"/>
      <c r="BM27" s="790"/>
      <c r="BN27" s="92"/>
      <c r="BR27" s="322"/>
      <c r="BS27" s="322"/>
      <c r="BT27" s="322"/>
    </row>
    <row r="28" spans="2:72" ht="18" customHeight="1">
      <c r="B28" s="46"/>
      <c r="C28" s="752"/>
      <c r="D28" s="753"/>
      <c r="E28" s="146"/>
      <c r="F28" s="147"/>
      <c r="G28" s="147"/>
      <c r="H28" s="147"/>
      <c r="I28" s="147"/>
      <c r="J28" s="148"/>
      <c r="K28" s="146"/>
      <c r="L28" s="147"/>
      <c r="M28" s="147"/>
      <c r="N28" s="147"/>
      <c r="O28" s="147"/>
      <c r="P28" s="147"/>
      <c r="Q28" s="147"/>
      <c r="R28" s="793"/>
      <c r="S28" s="794"/>
      <c r="T28" s="607"/>
      <c r="U28" s="608"/>
      <c r="V28" s="608"/>
      <c r="W28" s="608"/>
      <c r="X28" s="608"/>
      <c r="Y28" s="607"/>
      <c r="Z28" s="608"/>
      <c r="AA28" s="608"/>
      <c r="AB28" s="608"/>
      <c r="AC28" s="608"/>
      <c r="AD28" s="758"/>
      <c r="AE28" s="820"/>
      <c r="AF28" s="759"/>
      <c r="AG28" s="144" t="s">
        <v>264</v>
      </c>
      <c r="AH28" s="145"/>
      <c r="AI28" s="145"/>
      <c r="AJ28" s="145"/>
      <c r="AK28" s="789"/>
      <c r="AL28" s="789"/>
      <c r="AM28" s="789"/>
      <c r="AN28" s="789"/>
      <c r="AO28" s="789"/>
      <c r="AP28" s="789"/>
      <c r="AQ28" s="789"/>
      <c r="AR28" s="789"/>
      <c r="AS28" s="789"/>
      <c r="AT28" s="789"/>
      <c r="AU28" s="789"/>
      <c r="AV28" s="789"/>
      <c r="AW28" s="790"/>
      <c r="AX28" s="144" t="s">
        <v>262</v>
      </c>
      <c r="AY28" s="145"/>
      <c r="AZ28" s="145"/>
      <c r="BA28" s="789"/>
      <c r="BB28" s="789"/>
      <c r="BC28" s="789"/>
      <c r="BD28" s="789"/>
      <c r="BE28" s="789"/>
      <c r="BF28" s="789"/>
      <c r="BG28" s="789"/>
      <c r="BH28" s="789"/>
      <c r="BI28" s="789"/>
      <c r="BJ28" s="789"/>
      <c r="BK28" s="789"/>
      <c r="BL28" s="789"/>
      <c r="BM28" s="790"/>
      <c r="BN28" s="92"/>
      <c r="BR28" s="322"/>
      <c r="BS28" s="322"/>
      <c r="BT28" s="322"/>
    </row>
    <row r="29" spans="2:72" ht="18" customHeight="1">
      <c r="B29" s="46"/>
      <c r="C29" s="752"/>
      <c r="D29" s="753"/>
      <c r="E29" s="146"/>
      <c r="F29" s="147"/>
      <c r="G29" s="147"/>
      <c r="H29" s="147"/>
      <c r="I29" s="147"/>
      <c r="J29" s="148"/>
      <c r="K29" s="146"/>
      <c r="L29" s="147"/>
      <c r="M29" s="147"/>
      <c r="N29" s="147"/>
      <c r="O29" s="147"/>
      <c r="P29" s="147"/>
      <c r="Q29" s="147"/>
      <c r="R29" s="793"/>
      <c r="S29" s="795"/>
      <c r="T29" s="795"/>
      <c r="U29" s="795"/>
      <c r="V29" s="795"/>
      <c r="W29" s="795"/>
      <c r="X29" s="795"/>
      <c r="Y29" s="795"/>
      <c r="Z29" s="795"/>
      <c r="AA29" s="795"/>
      <c r="AB29" s="795"/>
      <c r="AC29" s="795"/>
      <c r="AD29" s="795"/>
      <c r="AE29" s="795"/>
      <c r="AF29" s="794"/>
      <c r="AG29" s="144" t="s">
        <v>265</v>
      </c>
      <c r="AH29" s="145"/>
      <c r="AI29" s="145"/>
      <c r="AJ29" s="145"/>
      <c r="AK29" s="789"/>
      <c r="AL29" s="789"/>
      <c r="AM29" s="789"/>
      <c r="AN29" s="789"/>
      <c r="AO29" s="789"/>
      <c r="AP29" s="789"/>
      <c r="AQ29" s="789"/>
      <c r="AR29" s="789"/>
      <c r="AS29" s="789"/>
      <c r="AT29" s="789"/>
      <c r="AU29" s="789"/>
      <c r="AV29" s="789"/>
      <c r="AW29" s="789"/>
      <c r="AX29" s="789"/>
      <c r="AY29" s="789"/>
      <c r="AZ29" s="789"/>
      <c r="BA29" s="789"/>
      <c r="BB29" s="789"/>
      <c r="BC29" s="789"/>
      <c r="BD29" s="789"/>
      <c r="BE29" s="789"/>
      <c r="BF29" s="789"/>
      <c r="BG29" s="789"/>
      <c r="BH29" s="789"/>
      <c r="BI29" s="789"/>
      <c r="BJ29" s="789"/>
      <c r="BK29" s="789"/>
      <c r="BL29" s="789"/>
      <c r="BM29" s="790"/>
      <c r="BN29" s="92"/>
      <c r="BR29" s="322"/>
      <c r="BS29" s="322"/>
      <c r="BT29" s="322"/>
    </row>
    <row r="30" spans="2:72" ht="18" customHeight="1">
      <c r="B30" s="46"/>
      <c r="C30" s="752"/>
      <c r="D30" s="753"/>
      <c r="E30" s="146" t="s">
        <v>220</v>
      </c>
      <c r="F30" s="147"/>
      <c r="G30" s="147"/>
      <c r="H30" s="147"/>
      <c r="I30" s="147"/>
      <c r="J30" s="148"/>
      <c r="K30" s="146"/>
      <c r="L30" s="147"/>
      <c r="M30" s="147"/>
      <c r="N30" s="147"/>
      <c r="O30" s="147"/>
      <c r="P30" s="147"/>
      <c r="Q30" s="147"/>
      <c r="R30" s="793">
        <v>2</v>
      </c>
      <c r="S30" s="794"/>
      <c r="T30" s="717"/>
      <c r="U30" s="718"/>
      <c r="V30" s="718"/>
      <c r="W30" s="718"/>
      <c r="X30" s="718"/>
      <c r="Y30" s="717"/>
      <c r="Z30" s="718"/>
      <c r="AA30" s="718"/>
      <c r="AB30" s="718"/>
      <c r="AC30" s="718"/>
      <c r="AD30" s="756"/>
      <c r="AE30" s="792"/>
      <c r="AF30" s="757"/>
      <c r="AG30" s="144" t="s">
        <v>263</v>
      </c>
      <c r="AH30" s="145"/>
      <c r="AI30" s="145"/>
      <c r="AJ30" s="145"/>
      <c r="AK30" s="789"/>
      <c r="AL30" s="789"/>
      <c r="AM30" s="789"/>
      <c r="AN30" s="789"/>
      <c r="AO30" s="789"/>
      <c r="AP30" s="789"/>
      <c r="AQ30" s="789"/>
      <c r="AR30" s="789"/>
      <c r="AS30" s="789"/>
      <c r="AT30" s="789"/>
      <c r="AU30" s="789"/>
      <c r="AV30" s="789"/>
      <c r="AW30" s="790"/>
      <c r="AX30" s="144" t="s">
        <v>262</v>
      </c>
      <c r="AY30" s="145"/>
      <c r="AZ30" s="145"/>
      <c r="BA30" s="789"/>
      <c r="BB30" s="789"/>
      <c r="BC30" s="789"/>
      <c r="BD30" s="789"/>
      <c r="BE30" s="789"/>
      <c r="BF30" s="789"/>
      <c r="BG30" s="789"/>
      <c r="BH30" s="789"/>
      <c r="BI30" s="789"/>
      <c r="BJ30" s="789"/>
      <c r="BK30" s="789"/>
      <c r="BL30" s="789"/>
      <c r="BM30" s="790"/>
      <c r="BN30" s="92"/>
      <c r="BR30" s="322"/>
      <c r="BS30" s="322"/>
      <c r="BT30" s="322"/>
    </row>
    <row r="31" spans="2:72" ht="18" customHeight="1">
      <c r="B31" s="46"/>
      <c r="C31" s="752"/>
      <c r="D31" s="753"/>
      <c r="E31" s="146"/>
      <c r="F31" s="147"/>
      <c r="G31" s="147"/>
      <c r="H31" s="147"/>
      <c r="I31" s="147"/>
      <c r="J31" s="148"/>
      <c r="K31" s="146"/>
      <c r="L31" s="147"/>
      <c r="M31" s="147"/>
      <c r="N31" s="147"/>
      <c r="O31" s="147"/>
      <c r="P31" s="147"/>
      <c r="Q31" s="147"/>
      <c r="R31" s="793"/>
      <c r="S31" s="794"/>
      <c r="T31" s="607"/>
      <c r="U31" s="608"/>
      <c r="V31" s="608"/>
      <c r="W31" s="608"/>
      <c r="X31" s="608"/>
      <c r="Y31" s="607"/>
      <c r="Z31" s="608"/>
      <c r="AA31" s="608"/>
      <c r="AB31" s="608"/>
      <c r="AC31" s="608"/>
      <c r="AD31" s="758"/>
      <c r="AE31" s="820"/>
      <c r="AF31" s="759"/>
      <c r="AG31" s="144" t="s">
        <v>264</v>
      </c>
      <c r="AH31" s="145"/>
      <c r="AI31" s="145"/>
      <c r="AJ31" s="145"/>
      <c r="AK31" s="789"/>
      <c r="AL31" s="789"/>
      <c r="AM31" s="789"/>
      <c r="AN31" s="789"/>
      <c r="AO31" s="789"/>
      <c r="AP31" s="789"/>
      <c r="AQ31" s="789"/>
      <c r="AR31" s="789"/>
      <c r="AS31" s="789"/>
      <c r="AT31" s="789"/>
      <c r="AU31" s="789"/>
      <c r="AV31" s="789"/>
      <c r="AW31" s="790"/>
      <c r="AX31" s="144" t="s">
        <v>262</v>
      </c>
      <c r="AY31" s="145"/>
      <c r="AZ31" s="145"/>
      <c r="BA31" s="789"/>
      <c r="BB31" s="789"/>
      <c r="BC31" s="789"/>
      <c r="BD31" s="789"/>
      <c r="BE31" s="789"/>
      <c r="BF31" s="789"/>
      <c r="BG31" s="789"/>
      <c r="BH31" s="789"/>
      <c r="BI31" s="789"/>
      <c r="BJ31" s="789"/>
      <c r="BK31" s="789"/>
      <c r="BL31" s="789"/>
      <c r="BM31" s="790"/>
      <c r="BN31" s="92"/>
      <c r="BR31" s="322"/>
      <c r="BS31" s="322"/>
      <c r="BT31" s="322"/>
    </row>
    <row r="32" spans="2:72" ht="18" customHeight="1">
      <c r="B32" s="46"/>
      <c r="C32" s="752"/>
      <c r="D32" s="753"/>
      <c r="E32" s="149"/>
      <c r="F32" s="150"/>
      <c r="G32" s="150"/>
      <c r="H32" s="150"/>
      <c r="I32" s="150"/>
      <c r="J32" s="151"/>
      <c r="K32" s="149"/>
      <c r="L32" s="150"/>
      <c r="M32" s="150"/>
      <c r="N32" s="150"/>
      <c r="O32" s="150"/>
      <c r="P32" s="150"/>
      <c r="Q32" s="150"/>
      <c r="R32" s="793"/>
      <c r="S32" s="795"/>
      <c r="T32" s="795"/>
      <c r="U32" s="795"/>
      <c r="V32" s="795"/>
      <c r="W32" s="795"/>
      <c r="X32" s="795"/>
      <c r="Y32" s="795"/>
      <c r="Z32" s="795"/>
      <c r="AA32" s="795"/>
      <c r="AB32" s="795"/>
      <c r="AC32" s="795"/>
      <c r="AD32" s="795"/>
      <c r="AE32" s="795"/>
      <c r="AF32" s="794"/>
      <c r="AG32" s="144" t="s">
        <v>265</v>
      </c>
      <c r="AH32" s="145"/>
      <c r="AI32" s="145"/>
      <c r="AJ32" s="145"/>
      <c r="AK32" s="789"/>
      <c r="AL32" s="789"/>
      <c r="AM32" s="789"/>
      <c r="AN32" s="789"/>
      <c r="AO32" s="789"/>
      <c r="AP32" s="789"/>
      <c r="AQ32" s="789"/>
      <c r="AR32" s="789"/>
      <c r="AS32" s="789"/>
      <c r="AT32" s="789"/>
      <c r="AU32" s="789"/>
      <c r="AV32" s="789"/>
      <c r="AW32" s="789"/>
      <c r="AX32" s="789"/>
      <c r="AY32" s="789"/>
      <c r="AZ32" s="789"/>
      <c r="BA32" s="789"/>
      <c r="BB32" s="789"/>
      <c r="BC32" s="789"/>
      <c r="BD32" s="789"/>
      <c r="BE32" s="789"/>
      <c r="BF32" s="789"/>
      <c r="BG32" s="789"/>
      <c r="BH32" s="789"/>
      <c r="BI32" s="789"/>
      <c r="BJ32" s="789"/>
      <c r="BK32" s="789"/>
      <c r="BL32" s="789"/>
      <c r="BM32" s="790"/>
      <c r="BN32" s="92"/>
      <c r="BR32" s="322"/>
      <c r="BS32" s="322"/>
      <c r="BT32" s="322"/>
    </row>
    <row r="33" spans="2:72" ht="18" customHeight="1">
      <c r="B33" s="46"/>
      <c r="C33" s="752"/>
      <c r="D33" s="753"/>
      <c r="E33" s="81" t="s">
        <v>221</v>
      </c>
      <c r="J33" s="82"/>
      <c r="K33" s="81" t="s">
        <v>152</v>
      </c>
      <c r="R33" s="728">
        <v>1</v>
      </c>
      <c r="S33" s="730"/>
      <c r="T33" s="724"/>
      <c r="U33" s="725"/>
      <c r="V33" s="725"/>
      <c r="W33" s="725"/>
      <c r="X33" s="725"/>
      <c r="Y33" s="857"/>
      <c r="Z33" s="858"/>
      <c r="AA33" s="858"/>
      <c r="AB33" s="858"/>
      <c r="AC33" s="858"/>
      <c r="AD33" s="682"/>
      <c r="AE33" s="683"/>
      <c r="AF33" s="683"/>
      <c r="AG33" s="74" t="s">
        <v>264</v>
      </c>
      <c r="AH33" s="75"/>
      <c r="AI33" s="75"/>
      <c r="AJ33" s="75"/>
      <c r="AK33" s="786"/>
      <c r="AL33" s="786"/>
      <c r="AM33" s="786"/>
      <c r="AN33" s="786"/>
      <c r="AO33" s="786"/>
      <c r="AP33" s="786"/>
      <c r="AQ33" s="786"/>
      <c r="AR33" s="786"/>
      <c r="AS33" s="786"/>
      <c r="AT33" s="786"/>
      <c r="AU33" s="786"/>
      <c r="AV33" s="786"/>
      <c r="AW33" s="787"/>
      <c r="AX33" s="74" t="s">
        <v>262</v>
      </c>
      <c r="AY33" s="75"/>
      <c r="AZ33" s="75"/>
      <c r="BA33" s="786"/>
      <c r="BB33" s="786"/>
      <c r="BC33" s="786"/>
      <c r="BD33" s="786"/>
      <c r="BE33" s="786"/>
      <c r="BF33" s="786"/>
      <c r="BG33" s="786"/>
      <c r="BH33" s="786"/>
      <c r="BI33" s="786"/>
      <c r="BJ33" s="786"/>
      <c r="BK33" s="786"/>
      <c r="BL33" s="786"/>
      <c r="BM33" s="787"/>
      <c r="BN33" s="92"/>
      <c r="BR33" s="322">
        <v>5</v>
      </c>
      <c r="BS33" s="324">
        <f>COUNTA(T33)+COUNTA(Y33)+COUNTA(AD33)+COUNTA(AK33)+COUNTA(BA33)</f>
        <v>0</v>
      </c>
      <c r="BT33" s="324">
        <f>BR33-BS33</f>
        <v>5</v>
      </c>
    </row>
    <row r="34" spans="2:72" ht="18" customHeight="1">
      <c r="B34" s="46"/>
      <c r="C34" s="752"/>
      <c r="D34" s="753"/>
      <c r="E34" s="81" t="s">
        <v>222</v>
      </c>
      <c r="J34" s="82"/>
      <c r="K34" s="81"/>
      <c r="R34" s="728">
        <v>2</v>
      </c>
      <c r="S34" s="730"/>
      <c r="T34" s="726"/>
      <c r="U34" s="727"/>
      <c r="V34" s="727"/>
      <c r="W34" s="727"/>
      <c r="X34" s="727"/>
      <c r="Y34" s="726"/>
      <c r="Z34" s="727"/>
      <c r="AA34" s="727"/>
      <c r="AB34" s="727"/>
      <c r="AC34" s="727"/>
      <c r="AD34" s="788"/>
      <c r="AE34" s="703"/>
      <c r="AF34" s="703"/>
      <c r="AG34" s="74" t="s">
        <v>264</v>
      </c>
      <c r="AH34" s="75"/>
      <c r="AI34" s="75"/>
      <c r="AJ34" s="75"/>
      <c r="AK34" s="775"/>
      <c r="AL34" s="775"/>
      <c r="AM34" s="775"/>
      <c r="AN34" s="775"/>
      <c r="AO34" s="775"/>
      <c r="AP34" s="775"/>
      <c r="AQ34" s="775"/>
      <c r="AR34" s="775"/>
      <c r="AS34" s="775"/>
      <c r="AT34" s="775"/>
      <c r="AU34" s="775"/>
      <c r="AV34" s="775"/>
      <c r="AW34" s="776"/>
      <c r="AX34" s="74" t="s">
        <v>262</v>
      </c>
      <c r="AY34" s="75"/>
      <c r="AZ34" s="75"/>
      <c r="BA34" s="775"/>
      <c r="BB34" s="775"/>
      <c r="BC34" s="775"/>
      <c r="BD34" s="775"/>
      <c r="BE34" s="775"/>
      <c r="BF34" s="775"/>
      <c r="BG34" s="775"/>
      <c r="BH34" s="775"/>
      <c r="BI34" s="775"/>
      <c r="BJ34" s="775"/>
      <c r="BK34" s="775"/>
      <c r="BL34" s="775"/>
      <c r="BM34" s="776"/>
      <c r="BN34" s="92"/>
      <c r="BR34" s="322"/>
      <c r="BS34" s="322"/>
      <c r="BT34" s="322"/>
    </row>
    <row r="35" spans="2:72" ht="18" customHeight="1">
      <c r="B35" s="46"/>
      <c r="C35" s="752"/>
      <c r="D35" s="753"/>
      <c r="E35" s="81"/>
      <c r="J35" s="82"/>
      <c r="K35" s="81"/>
      <c r="R35" s="728"/>
      <c r="S35" s="729"/>
      <c r="T35" s="729"/>
      <c r="U35" s="729"/>
      <c r="V35" s="729"/>
      <c r="W35" s="729"/>
      <c r="X35" s="729"/>
      <c r="Y35" s="729"/>
      <c r="Z35" s="729"/>
      <c r="AA35" s="729"/>
      <c r="AB35" s="729"/>
      <c r="AC35" s="729"/>
      <c r="AD35" s="729"/>
      <c r="AE35" s="729"/>
      <c r="AF35" s="730"/>
      <c r="AG35" s="74" t="s">
        <v>265</v>
      </c>
      <c r="AH35" s="75"/>
      <c r="AI35" s="75"/>
      <c r="AJ35" s="75"/>
      <c r="AK35" s="615" t="s">
        <v>577</v>
      </c>
      <c r="AL35" s="615"/>
      <c r="AM35" s="615"/>
      <c r="AN35" s="615"/>
      <c r="AO35" s="615"/>
      <c r="AP35" s="615"/>
      <c r="AQ35" s="615"/>
      <c r="AR35" s="615"/>
      <c r="AS35" s="615"/>
      <c r="AT35" s="615"/>
      <c r="AU35" s="615"/>
      <c r="AV35" s="615"/>
      <c r="AW35" s="615"/>
      <c r="AX35" s="615"/>
      <c r="AY35" s="615"/>
      <c r="AZ35" s="615"/>
      <c r="BA35" s="615"/>
      <c r="BB35" s="615"/>
      <c r="BC35" s="615"/>
      <c r="BD35" s="615"/>
      <c r="BE35" s="615"/>
      <c r="BF35" s="615"/>
      <c r="BG35" s="615"/>
      <c r="BH35" s="615"/>
      <c r="BI35" s="615"/>
      <c r="BJ35" s="615"/>
      <c r="BK35" s="615"/>
      <c r="BL35" s="615"/>
      <c r="BM35" s="785"/>
      <c r="BN35" s="92"/>
      <c r="BR35" s="322"/>
      <c r="BS35" s="322"/>
      <c r="BT35" s="322"/>
    </row>
    <row r="36" spans="2:72" ht="18" customHeight="1">
      <c r="B36" s="46"/>
      <c r="C36" s="752"/>
      <c r="D36" s="753"/>
      <c r="E36" s="76" t="s">
        <v>223</v>
      </c>
      <c r="F36" s="77"/>
      <c r="G36" s="77"/>
      <c r="H36" s="77"/>
      <c r="I36" s="77"/>
      <c r="J36" s="78"/>
      <c r="K36" s="76" t="s">
        <v>246</v>
      </c>
      <c r="L36" s="77"/>
      <c r="M36" s="77"/>
      <c r="N36" s="77"/>
      <c r="O36" s="77"/>
      <c r="P36" s="77"/>
      <c r="Q36" s="77"/>
      <c r="R36" s="728">
        <v>1</v>
      </c>
      <c r="S36" s="730"/>
      <c r="T36" s="724"/>
      <c r="U36" s="725"/>
      <c r="V36" s="725"/>
      <c r="W36" s="725"/>
      <c r="X36" s="725"/>
      <c r="Y36" s="857"/>
      <c r="Z36" s="858"/>
      <c r="AA36" s="858"/>
      <c r="AB36" s="858"/>
      <c r="AC36" s="858"/>
      <c r="AD36" s="682"/>
      <c r="AE36" s="683"/>
      <c r="AF36" s="683"/>
      <c r="AG36" s="74" t="s">
        <v>264</v>
      </c>
      <c r="AH36" s="75"/>
      <c r="AI36" s="75"/>
      <c r="AJ36" s="75"/>
      <c r="AK36" s="786"/>
      <c r="AL36" s="786"/>
      <c r="AM36" s="786"/>
      <c r="AN36" s="786"/>
      <c r="AO36" s="786"/>
      <c r="AP36" s="786"/>
      <c r="AQ36" s="786"/>
      <c r="AR36" s="786"/>
      <c r="AS36" s="786"/>
      <c r="AT36" s="786"/>
      <c r="AU36" s="786"/>
      <c r="AV36" s="786"/>
      <c r="AW36" s="787"/>
      <c r="AX36" s="74" t="s">
        <v>262</v>
      </c>
      <c r="AY36" s="75"/>
      <c r="AZ36" s="75"/>
      <c r="BA36" s="786"/>
      <c r="BB36" s="786"/>
      <c r="BC36" s="786"/>
      <c r="BD36" s="786"/>
      <c r="BE36" s="786"/>
      <c r="BF36" s="786"/>
      <c r="BG36" s="786"/>
      <c r="BH36" s="786"/>
      <c r="BI36" s="786"/>
      <c r="BJ36" s="786"/>
      <c r="BK36" s="786"/>
      <c r="BL36" s="786"/>
      <c r="BM36" s="787"/>
      <c r="BN36" s="92"/>
      <c r="BR36" s="322">
        <v>5</v>
      </c>
      <c r="BS36" s="324">
        <f>COUNTA(T36)+COUNTA(Y36)+COUNTA(AD36)+COUNTA(AK36)+COUNTA(BA36)</f>
        <v>0</v>
      </c>
      <c r="BT36" s="324">
        <f>BR36-BS36</f>
        <v>5</v>
      </c>
    </row>
    <row r="37" spans="2:72" ht="18" customHeight="1">
      <c r="B37" s="46"/>
      <c r="C37" s="752"/>
      <c r="D37" s="753"/>
      <c r="E37" s="81" t="s">
        <v>224</v>
      </c>
      <c r="J37" s="82"/>
      <c r="K37" s="81"/>
      <c r="R37" s="728">
        <v>2</v>
      </c>
      <c r="S37" s="730"/>
      <c r="T37" s="726"/>
      <c r="U37" s="727"/>
      <c r="V37" s="727"/>
      <c r="W37" s="727"/>
      <c r="X37" s="727"/>
      <c r="Y37" s="726"/>
      <c r="Z37" s="727"/>
      <c r="AA37" s="727"/>
      <c r="AB37" s="727"/>
      <c r="AC37" s="727"/>
      <c r="AD37" s="788"/>
      <c r="AE37" s="703"/>
      <c r="AF37" s="703"/>
      <c r="AG37" s="74" t="s">
        <v>264</v>
      </c>
      <c r="AH37" s="75"/>
      <c r="AI37" s="75"/>
      <c r="AJ37" s="75"/>
      <c r="AK37" s="775"/>
      <c r="AL37" s="775"/>
      <c r="AM37" s="775"/>
      <c r="AN37" s="775"/>
      <c r="AO37" s="775"/>
      <c r="AP37" s="775"/>
      <c r="AQ37" s="775"/>
      <c r="AR37" s="775"/>
      <c r="AS37" s="775"/>
      <c r="AT37" s="775"/>
      <c r="AU37" s="775"/>
      <c r="AV37" s="775"/>
      <c r="AW37" s="776"/>
      <c r="AX37" s="74" t="s">
        <v>262</v>
      </c>
      <c r="AY37" s="75"/>
      <c r="AZ37" s="75"/>
      <c r="BA37" s="775"/>
      <c r="BB37" s="775"/>
      <c r="BC37" s="775"/>
      <c r="BD37" s="775"/>
      <c r="BE37" s="775"/>
      <c r="BF37" s="775"/>
      <c r="BG37" s="775"/>
      <c r="BH37" s="775"/>
      <c r="BI37" s="775"/>
      <c r="BJ37" s="775"/>
      <c r="BK37" s="775"/>
      <c r="BL37" s="775"/>
      <c r="BM37" s="776"/>
      <c r="BN37" s="92"/>
      <c r="BR37" s="322"/>
      <c r="BS37" s="322"/>
      <c r="BT37" s="322"/>
    </row>
    <row r="38" spans="2:72" ht="18" customHeight="1">
      <c r="B38" s="46"/>
      <c r="C38" s="752"/>
      <c r="D38" s="753"/>
      <c r="E38" s="83"/>
      <c r="F38" s="44"/>
      <c r="G38" s="44"/>
      <c r="H38" s="44"/>
      <c r="I38" s="44"/>
      <c r="J38" s="84"/>
      <c r="K38" s="83"/>
      <c r="L38" s="44"/>
      <c r="M38" s="44"/>
      <c r="N38" s="44"/>
      <c r="O38" s="44"/>
      <c r="P38" s="44"/>
      <c r="Q38" s="44"/>
      <c r="R38" s="728"/>
      <c r="S38" s="729"/>
      <c r="T38" s="729"/>
      <c r="U38" s="729"/>
      <c r="V38" s="729"/>
      <c r="W38" s="729"/>
      <c r="X38" s="729"/>
      <c r="Y38" s="729"/>
      <c r="Z38" s="729"/>
      <c r="AA38" s="729"/>
      <c r="AB38" s="729"/>
      <c r="AC38" s="729"/>
      <c r="AD38" s="729"/>
      <c r="AE38" s="729"/>
      <c r="AF38" s="730"/>
      <c r="AG38" s="74" t="s">
        <v>265</v>
      </c>
      <c r="AH38" s="75"/>
      <c r="AI38" s="75"/>
      <c r="AJ38" s="75"/>
      <c r="AK38" s="615" t="s">
        <v>577</v>
      </c>
      <c r="AL38" s="615"/>
      <c r="AM38" s="615"/>
      <c r="AN38" s="615"/>
      <c r="AO38" s="615"/>
      <c r="AP38" s="615"/>
      <c r="AQ38" s="615"/>
      <c r="AR38" s="615"/>
      <c r="AS38" s="615"/>
      <c r="AT38" s="615"/>
      <c r="AU38" s="615"/>
      <c r="AV38" s="615"/>
      <c r="AW38" s="615"/>
      <c r="AX38" s="615"/>
      <c r="AY38" s="615"/>
      <c r="AZ38" s="615"/>
      <c r="BA38" s="615"/>
      <c r="BB38" s="615"/>
      <c r="BC38" s="615"/>
      <c r="BD38" s="615"/>
      <c r="BE38" s="615"/>
      <c r="BF38" s="615"/>
      <c r="BG38" s="615"/>
      <c r="BH38" s="615"/>
      <c r="BI38" s="615"/>
      <c r="BJ38" s="615"/>
      <c r="BK38" s="615"/>
      <c r="BL38" s="615"/>
      <c r="BM38" s="785"/>
      <c r="BN38" s="92"/>
      <c r="BR38" s="322"/>
      <c r="BS38" s="322"/>
      <c r="BT38" s="322"/>
    </row>
    <row r="39" spans="2:72" ht="18" customHeight="1">
      <c r="B39" s="46"/>
      <c r="C39" s="752"/>
      <c r="D39" s="753"/>
      <c r="E39" s="81" t="s">
        <v>225</v>
      </c>
      <c r="J39" s="82"/>
      <c r="K39" s="81" t="s">
        <v>153</v>
      </c>
      <c r="R39" s="728">
        <v>1</v>
      </c>
      <c r="S39" s="730"/>
      <c r="T39" s="705"/>
      <c r="U39" s="706"/>
      <c r="V39" s="706"/>
      <c r="W39" s="706"/>
      <c r="X39" s="707"/>
      <c r="Y39" s="710"/>
      <c r="Z39" s="711"/>
      <c r="AA39" s="711"/>
      <c r="AB39" s="711"/>
      <c r="AC39" s="712"/>
      <c r="AD39" s="810"/>
      <c r="AE39" s="811"/>
      <c r="AF39" s="812"/>
      <c r="AG39" s="74" t="s">
        <v>268</v>
      </c>
      <c r="AH39" s="75"/>
      <c r="AI39" s="75"/>
      <c r="AJ39" s="75"/>
      <c r="AK39" s="786"/>
      <c r="AL39" s="786"/>
      <c r="AM39" s="786"/>
      <c r="AN39" s="786"/>
      <c r="AO39" s="786"/>
      <c r="AP39" s="786"/>
      <c r="AQ39" s="786"/>
      <c r="AR39" s="786"/>
      <c r="AS39" s="786"/>
      <c r="AT39" s="786"/>
      <c r="AU39" s="786"/>
      <c r="AV39" s="786"/>
      <c r="AW39" s="787"/>
      <c r="AX39" s="74" t="s">
        <v>262</v>
      </c>
      <c r="AY39" s="75"/>
      <c r="AZ39" s="75"/>
      <c r="BA39" s="786"/>
      <c r="BB39" s="786"/>
      <c r="BC39" s="786"/>
      <c r="BD39" s="786"/>
      <c r="BE39" s="786"/>
      <c r="BF39" s="786"/>
      <c r="BG39" s="786"/>
      <c r="BH39" s="786"/>
      <c r="BI39" s="786"/>
      <c r="BJ39" s="786"/>
      <c r="BK39" s="786"/>
      <c r="BL39" s="786"/>
      <c r="BM39" s="787"/>
      <c r="BN39" s="92"/>
      <c r="BR39" s="322">
        <v>5</v>
      </c>
      <c r="BS39" s="324">
        <f>COUNTA(T39)+COUNTA(Y39)+COUNTA(AD39)+COUNTA(AK39)+COUNTA(BA39)</f>
        <v>0</v>
      </c>
      <c r="BT39" s="324">
        <f>BR39-BS39</f>
        <v>5</v>
      </c>
    </row>
    <row r="40" spans="2:72" ht="18" customHeight="1">
      <c r="B40" s="46"/>
      <c r="C40" s="752"/>
      <c r="D40" s="753"/>
      <c r="E40" s="81" t="s">
        <v>226</v>
      </c>
      <c r="J40" s="82"/>
      <c r="K40" s="81"/>
      <c r="R40" s="728"/>
      <c r="S40" s="730"/>
      <c r="T40" s="708"/>
      <c r="U40" s="645"/>
      <c r="V40" s="645"/>
      <c r="W40" s="645"/>
      <c r="X40" s="709"/>
      <c r="Y40" s="713"/>
      <c r="Z40" s="714"/>
      <c r="AA40" s="714"/>
      <c r="AB40" s="714"/>
      <c r="AC40" s="715"/>
      <c r="AD40" s="461"/>
      <c r="AE40" s="426"/>
      <c r="AF40" s="813"/>
      <c r="AG40" s="74" t="s">
        <v>265</v>
      </c>
      <c r="AH40" s="75"/>
      <c r="AI40" s="75"/>
      <c r="AJ40" s="75"/>
      <c r="AK40" s="775"/>
      <c r="AL40" s="775"/>
      <c r="AM40" s="775"/>
      <c r="AN40" s="775"/>
      <c r="AO40" s="775"/>
      <c r="AP40" s="775"/>
      <c r="AQ40" s="775"/>
      <c r="AR40" s="775"/>
      <c r="AS40" s="775"/>
      <c r="AT40" s="775"/>
      <c r="AU40" s="775"/>
      <c r="AV40" s="775"/>
      <c r="AW40" s="775"/>
      <c r="AX40" s="775"/>
      <c r="AY40" s="775"/>
      <c r="AZ40" s="775"/>
      <c r="BA40" s="775"/>
      <c r="BB40" s="775"/>
      <c r="BC40" s="775"/>
      <c r="BD40" s="775"/>
      <c r="BE40" s="775"/>
      <c r="BF40" s="775"/>
      <c r="BG40" s="775"/>
      <c r="BH40" s="775"/>
      <c r="BI40" s="775"/>
      <c r="BJ40" s="775"/>
      <c r="BK40" s="775"/>
      <c r="BL40" s="775"/>
      <c r="BM40" s="776"/>
      <c r="BN40" s="92"/>
      <c r="BR40" s="322"/>
      <c r="BS40" s="322"/>
      <c r="BT40" s="322"/>
    </row>
    <row r="41" spans="2:72" ht="18" customHeight="1">
      <c r="B41" s="46"/>
      <c r="C41" s="752"/>
      <c r="D41" s="753"/>
      <c r="E41" s="76"/>
      <c r="F41" s="77"/>
      <c r="G41" s="77"/>
      <c r="H41" s="77"/>
      <c r="I41" s="77"/>
      <c r="J41" s="78"/>
      <c r="K41" s="76" t="s">
        <v>154</v>
      </c>
      <c r="L41" s="77"/>
      <c r="M41" s="77"/>
      <c r="N41" s="77"/>
      <c r="O41" s="77"/>
      <c r="P41" s="77"/>
      <c r="Q41" s="77"/>
      <c r="R41" s="742">
        <v>1</v>
      </c>
      <c r="S41" s="743"/>
      <c r="T41" s="705"/>
      <c r="U41" s="706"/>
      <c r="V41" s="706"/>
      <c r="W41" s="706"/>
      <c r="X41" s="707"/>
      <c r="Y41" s="710"/>
      <c r="Z41" s="711"/>
      <c r="AA41" s="711"/>
      <c r="AB41" s="711"/>
      <c r="AC41" s="712"/>
      <c r="AD41" s="810"/>
      <c r="AE41" s="811"/>
      <c r="AF41" s="812"/>
      <c r="AG41" s="74" t="s">
        <v>268</v>
      </c>
      <c r="AH41" s="75"/>
      <c r="AI41" s="75"/>
      <c r="AJ41" s="75"/>
      <c r="AK41" s="786"/>
      <c r="AL41" s="786"/>
      <c r="AM41" s="786"/>
      <c r="AN41" s="786"/>
      <c r="AO41" s="786"/>
      <c r="AP41" s="786"/>
      <c r="AQ41" s="786"/>
      <c r="AR41" s="786"/>
      <c r="AS41" s="786"/>
      <c r="AT41" s="786"/>
      <c r="AU41" s="786"/>
      <c r="AV41" s="786"/>
      <c r="AW41" s="787"/>
      <c r="AX41" s="74" t="s">
        <v>262</v>
      </c>
      <c r="AY41" s="75"/>
      <c r="AZ41" s="75"/>
      <c r="BA41" s="786"/>
      <c r="BB41" s="786"/>
      <c r="BC41" s="786"/>
      <c r="BD41" s="786"/>
      <c r="BE41" s="786"/>
      <c r="BF41" s="786"/>
      <c r="BG41" s="786"/>
      <c r="BH41" s="786"/>
      <c r="BI41" s="786"/>
      <c r="BJ41" s="786"/>
      <c r="BK41" s="786"/>
      <c r="BL41" s="786"/>
      <c r="BM41" s="787"/>
      <c r="BN41" s="92"/>
      <c r="BR41" s="322">
        <v>5</v>
      </c>
      <c r="BS41" s="324">
        <f>COUNTA(T41)+COUNTA(Y41)+COUNTA(AD41)+COUNTA(AK41)+COUNTA(BA41)</f>
        <v>0</v>
      </c>
      <c r="BT41" s="324">
        <f>BR41-BS41</f>
        <v>5</v>
      </c>
    </row>
    <row r="42" spans="2:72" ht="18" customHeight="1">
      <c r="B42" s="46"/>
      <c r="C42" s="752"/>
      <c r="D42" s="753"/>
      <c r="E42" s="81" t="s">
        <v>227</v>
      </c>
      <c r="J42" s="82"/>
      <c r="K42" s="81"/>
      <c r="R42" s="744"/>
      <c r="S42" s="745"/>
      <c r="T42" s="708"/>
      <c r="U42" s="645"/>
      <c r="V42" s="645"/>
      <c r="W42" s="645"/>
      <c r="X42" s="709"/>
      <c r="Y42" s="713"/>
      <c r="Z42" s="714"/>
      <c r="AA42" s="714"/>
      <c r="AB42" s="714"/>
      <c r="AC42" s="715"/>
      <c r="AD42" s="461"/>
      <c r="AE42" s="426"/>
      <c r="AF42" s="813"/>
      <c r="AG42" s="74" t="s">
        <v>265</v>
      </c>
      <c r="AH42" s="75"/>
      <c r="AI42" s="75"/>
      <c r="AJ42" s="75"/>
      <c r="AK42" s="615" t="s">
        <v>577</v>
      </c>
      <c r="AL42" s="615"/>
      <c r="AM42" s="615"/>
      <c r="AN42" s="615"/>
      <c r="AO42" s="615"/>
      <c r="AP42" s="615"/>
      <c r="AQ42" s="615"/>
      <c r="AR42" s="615"/>
      <c r="AS42" s="615"/>
      <c r="AT42" s="615"/>
      <c r="AU42" s="615"/>
      <c r="AV42" s="615"/>
      <c r="AW42" s="615"/>
      <c r="AX42" s="615"/>
      <c r="AY42" s="615"/>
      <c r="AZ42" s="615"/>
      <c r="BA42" s="615"/>
      <c r="BB42" s="615"/>
      <c r="BC42" s="615"/>
      <c r="BD42" s="615"/>
      <c r="BE42" s="615"/>
      <c r="BF42" s="615"/>
      <c r="BG42" s="615"/>
      <c r="BH42" s="615"/>
      <c r="BI42" s="615"/>
      <c r="BJ42" s="615"/>
      <c r="BK42" s="615"/>
      <c r="BL42" s="615"/>
      <c r="BM42" s="785"/>
      <c r="BN42" s="92"/>
      <c r="BR42" s="322"/>
      <c r="BS42" s="322"/>
      <c r="BT42" s="322"/>
    </row>
    <row r="43" spans="2:72" ht="18" customHeight="1">
      <c r="B43" s="46"/>
      <c r="C43" s="752"/>
      <c r="D43" s="753"/>
      <c r="E43" s="81" t="s">
        <v>228</v>
      </c>
      <c r="J43" s="82"/>
      <c r="K43" s="81"/>
      <c r="R43" s="762">
        <v>2</v>
      </c>
      <c r="S43" s="763"/>
      <c r="T43" s="802"/>
      <c r="U43" s="736"/>
      <c r="V43" s="736"/>
      <c r="W43" s="736"/>
      <c r="X43" s="803"/>
      <c r="Y43" s="859"/>
      <c r="Z43" s="860"/>
      <c r="AA43" s="860"/>
      <c r="AB43" s="860"/>
      <c r="AC43" s="861"/>
      <c r="AD43" s="814"/>
      <c r="AE43" s="815"/>
      <c r="AF43" s="816"/>
      <c r="AG43" s="74" t="s">
        <v>268</v>
      </c>
      <c r="AH43" s="75"/>
      <c r="AI43" s="75"/>
      <c r="AJ43" s="75"/>
      <c r="AK43" s="775"/>
      <c r="AL43" s="775"/>
      <c r="AM43" s="775"/>
      <c r="AN43" s="775"/>
      <c r="AO43" s="775"/>
      <c r="AP43" s="775"/>
      <c r="AQ43" s="775"/>
      <c r="AR43" s="775"/>
      <c r="AS43" s="775"/>
      <c r="AT43" s="775"/>
      <c r="AU43" s="775"/>
      <c r="AV43" s="775"/>
      <c r="AW43" s="776"/>
      <c r="AX43" s="74" t="s">
        <v>262</v>
      </c>
      <c r="AY43" s="75"/>
      <c r="AZ43" s="75"/>
      <c r="BA43" s="775"/>
      <c r="BB43" s="775"/>
      <c r="BC43" s="775"/>
      <c r="BD43" s="775"/>
      <c r="BE43" s="775"/>
      <c r="BF43" s="775"/>
      <c r="BG43" s="775"/>
      <c r="BH43" s="775"/>
      <c r="BI43" s="775"/>
      <c r="BJ43" s="775"/>
      <c r="BK43" s="775"/>
      <c r="BL43" s="775"/>
      <c r="BM43" s="776"/>
      <c r="BN43" s="92"/>
      <c r="BR43" s="322"/>
      <c r="BS43" s="324"/>
      <c r="BT43" s="324"/>
    </row>
    <row r="44" spans="2:72" ht="18" customHeight="1">
      <c r="B44" s="46"/>
      <c r="C44" s="752"/>
      <c r="D44" s="753"/>
      <c r="E44" s="83"/>
      <c r="F44" s="44"/>
      <c r="G44" s="44"/>
      <c r="H44" s="44"/>
      <c r="I44" s="44"/>
      <c r="J44" s="84"/>
      <c r="K44" s="83"/>
      <c r="L44" s="44"/>
      <c r="M44" s="44"/>
      <c r="N44" s="44"/>
      <c r="O44" s="44"/>
      <c r="P44" s="44"/>
      <c r="Q44" s="44"/>
      <c r="R44" s="744"/>
      <c r="S44" s="745"/>
      <c r="T44" s="738"/>
      <c r="U44" s="739"/>
      <c r="V44" s="739"/>
      <c r="W44" s="739"/>
      <c r="X44" s="740"/>
      <c r="Y44" s="862"/>
      <c r="Z44" s="863"/>
      <c r="AA44" s="863"/>
      <c r="AB44" s="863"/>
      <c r="AC44" s="864"/>
      <c r="AD44" s="817"/>
      <c r="AE44" s="818"/>
      <c r="AF44" s="819"/>
      <c r="AG44" s="74" t="s">
        <v>265</v>
      </c>
      <c r="AH44" s="75"/>
      <c r="AI44" s="75"/>
      <c r="AJ44" s="75"/>
      <c r="AK44" s="615" t="s">
        <v>577</v>
      </c>
      <c r="AL44" s="615"/>
      <c r="AM44" s="615"/>
      <c r="AN44" s="615"/>
      <c r="AO44" s="615"/>
      <c r="AP44" s="615"/>
      <c r="AQ44" s="615"/>
      <c r="AR44" s="615"/>
      <c r="AS44" s="615"/>
      <c r="AT44" s="615"/>
      <c r="AU44" s="615"/>
      <c r="AV44" s="615"/>
      <c r="AW44" s="615"/>
      <c r="AX44" s="615"/>
      <c r="AY44" s="615"/>
      <c r="AZ44" s="615"/>
      <c r="BA44" s="615"/>
      <c r="BB44" s="615"/>
      <c r="BC44" s="615"/>
      <c r="BD44" s="615"/>
      <c r="BE44" s="615"/>
      <c r="BF44" s="615"/>
      <c r="BG44" s="615"/>
      <c r="BH44" s="615"/>
      <c r="BI44" s="615"/>
      <c r="BJ44" s="615"/>
      <c r="BK44" s="615"/>
      <c r="BL44" s="615"/>
      <c r="BM44" s="785"/>
      <c r="BN44" s="92"/>
      <c r="BR44" s="322"/>
      <c r="BS44" s="322"/>
      <c r="BT44" s="322"/>
    </row>
    <row r="45" spans="2:72" ht="18" customHeight="1">
      <c r="B45" s="46"/>
      <c r="C45" s="752"/>
      <c r="D45" s="753"/>
      <c r="E45" s="141"/>
      <c r="F45" s="142"/>
      <c r="G45" s="142"/>
      <c r="H45" s="142"/>
      <c r="I45" s="142"/>
      <c r="J45" s="143"/>
      <c r="K45" s="141" t="s">
        <v>364</v>
      </c>
      <c r="L45" s="142"/>
      <c r="M45" s="142"/>
      <c r="N45" s="142"/>
      <c r="O45" s="142"/>
      <c r="P45" s="142"/>
      <c r="Q45" s="142"/>
      <c r="R45" s="756">
        <v>1</v>
      </c>
      <c r="S45" s="757"/>
      <c r="T45" s="717"/>
      <c r="U45" s="718"/>
      <c r="V45" s="718"/>
      <c r="W45" s="718"/>
      <c r="X45" s="718"/>
      <c r="Y45" s="719"/>
      <c r="Z45" s="718"/>
      <c r="AA45" s="718"/>
      <c r="AB45" s="718"/>
      <c r="AC45" s="720"/>
      <c r="AD45" s="793"/>
      <c r="AE45" s="795"/>
      <c r="AF45" s="794"/>
      <c r="AG45" s="144" t="s">
        <v>269</v>
      </c>
      <c r="AH45" s="145"/>
      <c r="AI45" s="145"/>
      <c r="AJ45" s="145"/>
      <c r="AK45" s="789"/>
      <c r="AL45" s="789"/>
      <c r="AM45" s="789"/>
      <c r="AN45" s="789"/>
      <c r="AO45" s="789"/>
      <c r="AP45" s="789"/>
      <c r="AQ45" s="789"/>
      <c r="AR45" s="789"/>
      <c r="AS45" s="789"/>
      <c r="AT45" s="789"/>
      <c r="AU45" s="789"/>
      <c r="AV45" s="789"/>
      <c r="AW45" s="790"/>
      <c r="AX45" s="144" t="s">
        <v>262</v>
      </c>
      <c r="AY45" s="145"/>
      <c r="AZ45" s="145"/>
      <c r="BA45" s="789"/>
      <c r="BB45" s="789"/>
      <c r="BC45" s="789"/>
      <c r="BD45" s="789"/>
      <c r="BE45" s="789"/>
      <c r="BF45" s="789"/>
      <c r="BG45" s="789"/>
      <c r="BH45" s="789"/>
      <c r="BI45" s="789"/>
      <c r="BJ45" s="789"/>
      <c r="BK45" s="789"/>
      <c r="BL45" s="789"/>
      <c r="BM45" s="790"/>
      <c r="BN45" s="92"/>
      <c r="BR45" s="322"/>
      <c r="BS45" s="322"/>
      <c r="BT45" s="322"/>
    </row>
    <row r="46" spans="2:72" ht="18" customHeight="1">
      <c r="B46" s="46"/>
      <c r="C46" s="752"/>
      <c r="D46" s="753"/>
      <c r="E46" s="146" t="s">
        <v>229</v>
      </c>
      <c r="F46" s="147"/>
      <c r="G46" s="147"/>
      <c r="H46" s="147"/>
      <c r="I46" s="147" t="s">
        <v>276</v>
      </c>
      <c r="J46" s="148"/>
      <c r="K46" s="146"/>
      <c r="L46" s="147"/>
      <c r="M46" s="147"/>
      <c r="N46" s="147"/>
      <c r="O46" s="147"/>
      <c r="P46" s="147"/>
      <c r="Q46" s="147"/>
      <c r="R46" s="758"/>
      <c r="S46" s="759"/>
      <c r="T46" s="607"/>
      <c r="U46" s="608"/>
      <c r="V46" s="608"/>
      <c r="W46" s="608"/>
      <c r="X46" s="608"/>
      <c r="Y46" s="716"/>
      <c r="Z46" s="608"/>
      <c r="AA46" s="608"/>
      <c r="AB46" s="608"/>
      <c r="AC46" s="609"/>
      <c r="AD46" s="793"/>
      <c r="AE46" s="795"/>
      <c r="AF46" s="794"/>
      <c r="AG46" s="144" t="s">
        <v>265</v>
      </c>
      <c r="AH46" s="145"/>
      <c r="AI46" s="145"/>
      <c r="AJ46" s="145"/>
      <c r="AK46" s="789"/>
      <c r="AL46" s="789"/>
      <c r="AM46" s="789"/>
      <c r="AN46" s="789"/>
      <c r="AO46" s="789"/>
      <c r="AP46" s="789"/>
      <c r="AQ46" s="789"/>
      <c r="AR46" s="789"/>
      <c r="AS46" s="789"/>
      <c r="AT46" s="789"/>
      <c r="AU46" s="789"/>
      <c r="AV46" s="789"/>
      <c r="AW46" s="789"/>
      <c r="AX46" s="789"/>
      <c r="AY46" s="789"/>
      <c r="AZ46" s="789"/>
      <c r="BA46" s="789"/>
      <c r="BB46" s="789"/>
      <c r="BC46" s="789"/>
      <c r="BD46" s="789"/>
      <c r="BE46" s="789"/>
      <c r="BF46" s="789"/>
      <c r="BG46" s="789"/>
      <c r="BH46" s="789"/>
      <c r="BI46" s="789"/>
      <c r="BJ46" s="789"/>
      <c r="BK46" s="789"/>
      <c r="BL46" s="789"/>
      <c r="BM46" s="790"/>
      <c r="BN46" s="92"/>
      <c r="BR46" s="322"/>
      <c r="BS46" s="322"/>
      <c r="BT46" s="322"/>
    </row>
    <row r="47" spans="2:72" ht="18" customHeight="1">
      <c r="B47" s="46"/>
      <c r="C47" s="752"/>
      <c r="D47" s="753"/>
      <c r="E47" s="146" t="s">
        <v>230</v>
      </c>
      <c r="F47" s="147"/>
      <c r="G47" s="147"/>
      <c r="H47" s="147"/>
      <c r="I47" s="147"/>
      <c r="J47" s="148"/>
      <c r="K47" s="146"/>
      <c r="L47" s="147"/>
      <c r="M47" s="147"/>
      <c r="N47" s="147"/>
      <c r="O47" s="147"/>
      <c r="P47" s="147"/>
      <c r="Q47" s="147"/>
      <c r="R47" s="760">
        <v>2</v>
      </c>
      <c r="S47" s="761"/>
      <c r="T47" s="717"/>
      <c r="U47" s="718"/>
      <c r="V47" s="718"/>
      <c r="W47" s="718"/>
      <c r="X47" s="718"/>
      <c r="Y47" s="719"/>
      <c r="Z47" s="718"/>
      <c r="AA47" s="718"/>
      <c r="AB47" s="718"/>
      <c r="AC47" s="720"/>
      <c r="AD47" s="793"/>
      <c r="AE47" s="795"/>
      <c r="AF47" s="794"/>
      <c r="AG47" s="144" t="s">
        <v>269</v>
      </c>
      <c r="AH47" s="145"/>
      <c r="AI47" s="145"/>
      <c r="AJ47" s="145"/>
      <c r="AK47" s="789"/>
      <c r="AL47" s="789"/>
      <c r="AM47" s="789"/>
      <c r="AN47" s="789"/>
      <c r="AO47" s="789"/>
      <c r="AP47" s="789"/>
      <c r="AQ47" s="789"/>
      <c r="AR47" s="789"/>
      <c r="AS47" s="789"/>
      <c r="AT47" s="789"/>
      <c r="AU47" s="789"/>
      <c r="AV47" s="789"/>
      <c r="AW47" s="790"/>
      <c r="AX47" s="144" t="s">
        <v>262</v>
      </c>
      <c r="AY47" s="145"/>
      <c r="AZ47" s="145"/>
      <c r="BA47" s="789"/>
      <c r="BB47" s="789"/>
      <c r="BC47" s="789"/>
      <c r="BD47" s="789"/>
      <c r="BE47" s="789"/>
      <c r="BF47" s="789"/>
      <c r="BG47" s="789"/>
      <c r="BH47" s="789"/>
      <c r="BI47" s="789"/>
      <c r="BJ47" s="789"/>
      <c r="BK47" s="789"/>
      <c r="BL47" s="789"/>
      <c r="BM47" s="790"/>
      <c r="BN47" s="92"/>
      <c r="BR47" s="322"/>
      <c r="BS47" s="322"/>
      <c r="BT47" s="322"/>
    </row>
    <row r="48" spans="2:72" ht="18" customHeight="1">
      <c r="B48" s="46"/>
      <c r="C48" s="752"/>
      <c r="D48" s="753"/>
      <c r="E48" s="149"/>
      <c r="F48" s="150"/>
      <c r="G48" s="150"/>
      <c r="H48" s="150"/>
      <c r="I48" s="150"/>
      <c r="J48" s="151"/>
      <c r="K48" s="149"/>
      <c r="L48" s="150"/>
      <c r="M48" s="150"/>
      <c r="N48" s="150"/>
      <c r="O48" s="150"/>
      <c r="P48" s="150"/>
      <c r="Q48" s="150"/>
      <c r="R48" s="758"/>
      <c r="S48" s="759"/>
      <c r="T48" s="607"/>
      <c r="U48" s="608"/>
      <c r="V48" s="608"/>
      <c r="W48" s="608"/>
      <c r="X48" s="608"/>
      <c r="Y48" s="716"/>
      <c r="Z48" s="608"/>
      <c r="AA48" s="608"/>
      <c r="AB48" s="608"/>
      <c r="AC48" s="609"/>
      <c r="AD48" s="793"/>
      <c r="AE48" s="795"/>
      <c r="AF48" s="794"/>
      <c r="AG48" s="144" t="s">
        <v>265</v>
      </c>
      <c r="AH48" s="145"/>
      <c r="AI48" s="145"/>
      <c r="AJ48" s="145"/>
      <c r="AK48" s="789"/>
      <c r="AL48" s="789"/>
      <c r="AM48" s="789"/>
      <c r="AN48" s="789"/>
      <c r="AO48" s="789"/>
      <c r="AP48" s="789"/>
      <c r="AQ48" s="789"/>
      <c r="AR48" s="789"/>
      <c r="AS48" s="789"/>
      <c r="AT48" s="789"/>
      <c r="AU48" s="789"/>
      <c r="AV48" s="789"/>
      <c r="AW48" s="789"/>
      <c r="AX48" s="789"/>
      <c r="AY48" s="789"/>
      <c r="AZ48" s="789"/>
      <c r="BA48" s="789"/>
      <c r="BB48" s="789"/>
      <c r="BC48" s="789"/>
      <c r="BD48" s="789"/>
      <c r="BE48" s="789"/>
      <c r="BF48" s="789"/>
      <c r="BG48" s="789"/>
      <c r="BH48" s="789"/>
      <c r="BI48" s="789"/>
      <c r="BJ48" s="789"/>
      <c r="BK48" s="789"/>
      <c r="BL48" s="789"/>
      <c r="BM48" s="790"/>
      <c r="BN48" s="92"/>
      <c r="BR48" s="322"/>
      <c r="BS48" s="322"/>
      <c r="BT48" s="322"/>
    </row>
    <row r="49" spans="2:72" ht="18" customHeight="1">
      <c r="B49" s="46"/>
      <c r="C49" s="752"/>
      <c r="D49" s="753"/>
      <c r="E49" s="141"/>
      <c r="F49" s="142"/>
      <c r="G49" s="142"/>
      <c r="H49" s="142"/>
      <c r="I49" s="142"/>
      <c r="J49" s="143"/>
      <c r="K49" s="141" t="s">
        <v>247</v>
      </c>
      <c r="L49" s="142"/>
      <c r="M49" s="142"/>
      <c r="N49" s="142"/>
      <c r="O49" s="142"/>
      <c r="P49" s="142"/>
      <c r="Q49" s="142"/>
      <c r="R49" s="756">
        <v>1</v>
      </c>
      <c r="S49" s="757"/>
      <c r="T49" s="717"/>
      <c r="U49" s="718"/>
      <c r="V49" s="718"/>
      <c r="W49" s="718"/>
      <c r="X49" s="718"/>
      <c r="Y49" s="719"/>
      <c r="Z49" s="718"/>
      <c r="AA49" s="718"/>
      <c r="AB49" s="718"/>
      <c r="AC49" s="720"/>
      <c r="AD49" s="793"/>
      <c r="AE49" s="795"/>
      <c r="AF49" s="794"/>
      <c r="AG49" s="144" t="s">
        <v>269</v>
      </c>
      <c r="AH49" s="145"/>
      <c r="AI49" s="145"/>
      <c r="AJ49" s="145"/>
      <c r="AK49" s="789"/>
      <c r="AL49" s="789"/>
      <c r="AM49" s="789"/>
      <c r="AN49" s="789"/>
      <c r="AO49" s="789"/>
      <c r="AP49" s="789"/>
      <c r="AQ49" s="789"/>
      <c r="AR49" s="789"/>
      <c r="AS49" s="789"/>
      <c r="AT49" s="789"/>
      <c r="AU49" s="789"/>
      <c r="AV49" s="789"/>
      <c r="AW49" s="790"/>
      <c r="AX49" s="144" t="s">
        <v>262</v>
      </c>
      <c r="AY49" s="145"/>
      <c r="AZ49" s="145"/>
      <c r="BA49" s="789"/>
      <c r="BB49" s="789"/>
      <c r="BC49" s="789"/>
      <c r="BD49" s="789"/>
      <c r="BE49" s="789"/>
      <c r="BF49" s="789"/>
      <c r="BG49" s="789"/>
      <c r="BH49" s="789"/>
      <c r="BI49" s="789"/>
      <c r="BJ49" s="789"/>
      <c r="BK49" s="789"/>
      <c r="BL49" s="789"/>
      <c r="BM49" s="790"/>
      <c r="BN49" s="92"/>
      <c r="BR49" s="322"/>
      <c r="BS49" s="322"/>
      <c r="BT49" s="322"/>
    </row>
    <row r="50" spans="2:72" ht="18" customHeight="1">
      <c r="B50" s="46"/>
      <c r="C50" s="752"/>
      <c r="D50" s="753"/>
      <c r="E50" s="146" t="s">
        <v>231</v>
      </c>
      <c r="F50" s="147"/>
      <c r="G50" s="147"/>
      <c r="H50" s="147"/>
      <c r="I50" s="147" t="s">
        <v>276</v>
      </c>
      <c r="J50" s="148"/>
      <c r="K50" s="146"/>
      <c r="L50" s="147"/>
      <c r="M50" s="147"/>
      <c r="N50" s="147"/>
      <c r="O50" s="147"/>
      <c r="P50" s="147"/>
      <c r="Q50" s="147"/>
      <c r="R50" s="758"/>
      <c r="S50" s="759"/>
      <c r="T50" s="607"/>
      <c r="U50" s="608"/>
      <c r="V50" s="608"/>
      <c r="W50" s="608"/>
      <c r="X50" s="608"/>
      <c r="Y50" s="716"/>
      <c r="Z50" s="608"/>
      <c r="AA50" s="608"/>
      <c r="AB50" s="608"/>
      <c r="AC50" s="609"/>
      <c r="AD50" s="793"/>
      <c r="AE50" s="795"/>
      <c r="AF50" s="794"/>
      <c r="AG50" s="144" t="s">
        <v>265</v>
      </c>
      <c r="AH50" s="145"/>
      <c r="AI50" s="145"/>
      <c r="AJ50" s="145"/>
      <c r="AK50" s="789"/>
      <c r="AL50" s="789"/>
      <c r="AM50" s="789"/>
      <c r="AN50" s="789"/>
      <c r="AO50" s="789"/>
      <c r="AP50" s="789"/>
      <c r="AQ50" s="789"/>
      <c r="AR50" s="789"/>
      <c r="AS50" s="789"/>
      <c r="AT50" s="789"/>
      <c r="AU50" s="789"/>
      <c r="AV50" s="789"/>
      <c r="AW50" s="789"/>
      <c r="AX50" s="789"/>
      <c r="AY50" s="789"/>
      <c r="AZ50" s="789"/>
      <c r="BA50" s="789"/>
      <c r="BB50" s="789"/>
      <c r="BC50" s="789"/>
      <c r="BD50" s="789"/>
      <c r="BE50" s="789"/>
      <c r="BF50" s="789"/>
      <c r="BG50" s="789"/>
      <c r="BH50" s="789"/>
      <c r="BI50" s="789"/>
      <c r="BJ50" s="789"/>
      <c r="BK50" s="789"/>
      <c r="BL50" s="789"/>
      <c r="BM50" s="790"/>
      <c r="BN50" s="92"/>
      <c r="BR50" s="322"/>
      <c r="BS50" s="322"/>
      <c r="BT50" s="322"/>
    </row>
    <row r="51" spans="2:72" ht="18" customHeight="1">
      <c r="B51" s="46"/>
      <c r="C51" s="752"/>
      <c r="D51" s="753"/>
      <c r="E51" s="146" t="s">
        <v>232</v>
      </c>
      <c r="F51" s="147"/>
      <c r="G51" s="147"/>
      <c r="H51" s="147"/>
      <c r="I51" s="147"/>
      <c r="J51" s="148"/>
      <c r="K51" s="146"/>
      <c r="L51" s="147"/>
      <c r="M51" s="147"/>
      <c r="N51" s="147"/>
      <c r="O51" s="147"/>
      <c r="P51" s="147"/>
      <c r="Q51" s="147"/>
      <c r="R51" s="760">
        <v>2</v>
      </c>
      <c r="S51" s="761"/>
      <c r="T51" s="717"/>
      <c r="U51" s="718"/>
      <c r="V51" s="718"/>
      <c r="W51" s="718"/>
      <c r="X51" s="718"/>
      <c r="Y51" s="719"/>
      <c r="Z51" s="718"/>
      <c r="AA51" s="718"/>
      <c r="AB51" s="718"/>
      <c r="AC51" s="720"/>
      <c r="AD51" s="793"/>
      <c r="AE51" s="795"/>
      <c r="AF51" s="794"/>
      <c r="AG51" s="144" t="s">
        <v>269</v>
      </c>
      <c r="AH51" s="145"/>
      <c r="AI51" s="145"/>
      <c r="AJ51" s="145"/>
      <c r="AK51" s="789"/>
      <c r="AL51" s="789"/>
      <c r="AM51" s="789"/>
      <c r="AN51" s="789"/>
      <c r="AO51" s="789"/>
      <c r="AP51" s="789"/>
      <c r="AQ51" s="789"/>
      <c r="AR51" s="789"/>
      <c r="AS51" s="789"/>
      <c r="AT51" s="789"/>
      <c r="AU51" s="789"/>
      <c r="AV51" s="789"/>
      <c r="AW51" s="790"/>
      <c r="AX51" s="144" t="s">
        <v>262</v>
      </c>
      <c r="AY51" s="145"/>
      <c r="AZ51" s="145"/>
      <c r="BA51" s="789"/>
      <c r="BB51" s="789"/>
      <c r="BC51" s="789"/>
      <c r="BD51" s="789"/>
      <c r="BE51" s="789"/>
      <c r="BF51" s="789"/>
      <c r="BG51" s="789"/>
      <c r="BH51" s="789"/>
      <c r="BI51" s="789"/>
      <c r="BJ51" s="789"/>
      <c r="BK51" s="789"/>
      <c r="BL51" s="789"/>
      <c r="BM51" s="790"/>
      <c r="BN51" s="92"/>
      <c r="BR51" s="322"/>
      <c r="BS51" s="322"/>
      <c r="BT51" s="322"/>
    </row>
    <row r="52" spans="2:72" ht="18" customHeight="1">
      <c r="B52" s="46"/>
      <c r="C52" s="752"/>
      <c r="D52" s="753"/>
      <c r="E52" s="149"/>
      <c r="F52" s="150"/>
      <c r="G52" s="150"/>
      <c r="H52" s="150"/>
      <c r="I52" s="150"/>
      <c r="J52" s="151"/>
      <c r="K52" s="149"/>
      <c r="L52" s="150"/>
      <c r="M52" s="150"/>
      <c r="N52" s="150"/>
      <c r="O52" s="150"/>
      <c r="P52" s="147"/>
      <c r="Q52" s="150"/>
      <c r="R52" s="758"/>
      <c r="S52" s="759"/>
      <c r="T52" s="607"/>
      <c r="U52" s="608"/>
      <c r="V52" s="608"/>
      <c r="W52" s="608"/>
      <c r="X52" s="608"/>
      <c r="Y52" s="716"/>
      <c r="Z52" s="608"/>
      <c r="AA52" s="608"/>
      <c r="AB52" s="608"/>
      <c r="AC52" s="609"/>
      <c r="AD52" s="793"/>
      <c r="AE52" s="795"/>
      <c r="AF52" s="794"/>
      <c r="AG52" s="144" t="s">
        <v>265</v>
      </c>
      <c r="AH52" s="145"/>
      <c r="AI52" s="145"/>
      <c r="AJ52" s="145"/>
      <c r="AK52" s="789"/>
      <c r="AL52" s="789"/>
      <c r="AM52" s="789"/>
      <c r="AN52" s="789"/>
      <c r="AO52" s="789"/>
      <c r="AP52" s="789"/>
      <c r="AQ52" s="789"/>
      <c r="AR52" s="789"/>
      <c r="AS52" s="789"/>
      <c r="AT52" s="789"/>
      <c r="AU52" s="789"/>
      <c r="AV52" s="789"/>
      <c r="AW52" s="789"/>
      <c r="AX52" s="789"/>
      <c r="AY52" s="789"/>
      <c r="AZ52" s="789"/>
      <c r="BA52" s="789"/>
      <c r="BB52" s="789"/>
      <c r="BC52" s="789"/>
      <c r="BD52" s="789"/>
      <c r="BE52" s="789"/>
      <c r="BF52" s="789"/>
      <c r="BG52" s="789"/>
      <c r="BH52" s="789"/>
      <c r="BI52" s="789"/>
      <c r="BJ52" s="789"/>
      <c r="BK52" s="789"/>
      <c r="BL52" s="789"/>
      <c r="BM52" s="790"/>
      <c r="BN52" s="92"/>
      <c r="BR52" s="322"/>
      <c r="BS52" s="322"/>
      <c r="BT52" s="322"/>
    </row>
    <row r="53" spans="2:72" ht="18" customHeight="1">
      <c r="B53" s="46"/>
      <c r="C53" s="752"/>
      <c r="D53" s="753"/>
      <c r="E53" s="76" t="s">
        <v>233</v>
      </c>
      <c r="F53" s="77"/>
      <c r="G53" s="77"/>
      <c r="H53" s="77"/>
      <c r="I53" s="77"/>
      <c r="J53" s="77"/>
      <c r="K53" s="77"/>
      <c r="L53" s="77"/>
      <c r="M53" s="77"/>
      <c r="N53" s="77"/>
      <c r="O53" s="77"/>
      <c r="P53" s="77"/>
      <c r="Q53" s="77"/>
      <c r="R53" s="76"/>
      <c r="S53" s="78"/>
      <c r="T53" s="705"/>
      <c r="U53" s="706"/>
      <c r="V53" s="706"/>
      <c r="W53" s="706"/>
      <c r="X53" s="707"/>
      <c r="Y53" s="710"/>
      <c r="Z53" s="711"/>
      <c r="AA53" s="711"/>
      <c r="AB53" s="711"/>
      <c r="AC53" s="712"/>
      <c r="AD53" s="810"/>
      <c r="AE53" s="811"/>
      <c r="AF53" s="812"/>
      <c r="AG53" s="74" t="s">
        <v>270</v>
      </c>
      <c r="AH53" s="75"/>
      <c r="AI53" s="75"/>
      <c r="AJ53" s="75"/>
      <c r="AK53" s="786"/>
      <c r="AL53" s="786"/>
      <c r="AM53" s="786"/>
      <c r="AN53" s="786"/>
      <c r="AO53" s="786"/>
      <c r="AP53" s="786"/>
      <c r="AQ53" s="786"/>
      <c r="AR53" s="786"/>
      <c r="AS53" s="786"/>
      <c r="AT53" s="786"/>
      <c r="AU53" s="786"/>
      <c r="AV53" s="786"/>
      <c r="AW53" s="787"/>
      <c r="AX53" s="74" t="s">
        <v>262</v>
      </c>
      <c r="AY53" s="75"/>
      <c r="AZ53" s="75"/>
      <c r="BA53" s="786"/>
      <c r="BB53" s="786"/>
      <c r="BC53" s="786"/>
      <c r="BD53" s="786"/>
      <c r="BE53" s="786"/>
      <c r="BF53" s="786"/>
      <c r="BG53" s="786"/>
      <c r="BH53" s="786"/>
      <c r="BI53" s="786"/>
      <c r="BJ53" s="786"/>
      <c r="BK53" s="786"/>
      <c r="BL53" s="786"/>
      <c r="BM53" s="787"/>
      <c r="BN53" s="92"/>
      <c r="BR53" s="322">
        <v>6</v>
      </c>
      <c r="BS53" s="324">
        <f>COUNTA(I54)+COUNTA(T53)+COUNTA(Y53)+COUNTA(AD53)+COUNTA(AK53)+COUNTA(BA53)</f>
        <v>0</v>
      </c>
      <c r="BT53" s="324">
        <f>BR53-BS53</f>
        <v>6</v>
      </c>
    </row>
    <row r="54" spans="2:72" ht="18" customHeight="1">
      <c r="B54" s="46"/>
      <c r="C54" s="752"/>
      <c r="D54" s="753"/>
      <c r="E54" s="83" t="s">
        <v>234</v>
      </c>
      <c r="F54" s="44"/>
      <c r="G54" s="44"/>
      <c r="H54" s="44"/>
      <c r="I54" s="645"/>
      <c r="J54" s="645"/>
      <c r="K54" s="645"/>
      <c r="L54" s="645"/>
      <c r="M54" s="645"/>
      <c r="N54" s="645"/>
      <c r="O54" s="645"/>
      <c r="P54" s="44" t="s">
        <v>42</v>
      </c>
      <c r="Q54" s="44"/>
      <c r="R54" s="83"/>
      <c r="S54" s="84"/>
      <c r="T54" s="708"/>
      <c r="U54" s="645"/>
      <c r="V54" s="645"/>
      <c r="W54" s="645"/>
      <c r="X54" s="709"/>
      <c r="Y54" s="713"/>
      <c r="Z54" s="714"/>
      <c r="AA54" s="714"/>
      <c r="AB54" s="714"/>
      <c r="AC54" s="715"/>
      <c r="AD54" s="461"/>
      <c r="AE54" s="426"/>
      <c r="AF54" s="813"/>
      <c r="AG54" s="74" t="s">
        <v>265</v>
      </c>
      <c r="AH54" s="75"/>
      <c r="AI54" s="75"/>
      <c r="AJ54" s="75"/>
      <c r="AK54" s="615" t="s">
        <v>577</v>
      </c>
      <c r="AL54" s="615"/>
      <c r="AM54" s="615"/>
      <c r="AN54" s="615"/>
      <c r="AO54" s="615"/>
      <c r="AP54" s="615"/>
      <c r="AQ54" s="615"/>
      <c r="AR54" s="615"/>
      <c r="AS54" s="615"/>
      <c r="AT54" s="615"/>
      <c r="AU54" s="615"/>
      <c r="AV54" s="615"/>
      <c r="AW54" s="615"/>
      <c r="AX54" s="615"/>
      <c r="AY54" s="615"/>
      <c r="AZ54" s="615"/>
      <c r="BA54" s="615"/>
      <c r="BB54" s="615"/>
      <c r="BC54" s="615"/>
      <c r="BD54" s="615"/>
      <c r="BE54" s="615"/>
      <c r="BF54" s="615"/>
      <c r="BG54" s="615"/>
      <c r="BH54" s="615"/>
      <c r="BI54" s="615"/>
      <c r="BJ54" s="615"/>
      <c r="BK54" s="615"/>
      <c r="BL54" s="615"/>
      <c r="BM54" s="785"/>
      <c r="BN54" s="92"/>
      <c r="BR54" s="322"/>
      <c r="BS54" s="322"/>
      <c r="BT54" s="322"/>
    </row>
    <row r="55" spans="2:72" ht="18" customHeight="1">
      <c r="B55" s="46"/>
      <c r="C55" s="752"/>
      <c r="D55" s="753"/>
      <c r="E55" s="81" t="s">
        <v>235</v>
      </c>
      <c r="R55" s="81"/>
      <c r="S55" s="82"/>
      <c r="T55" s="705"/>
      <c r="U55" s="706"/>
      <c r="V55" s="706"/>
      <c r="W55" s="706"/>
      <c r="X55" s="707"/>
      <c r="Y55" s="710"/>
      <c r="Z55" s="711"/>
      <c r="AA55" s="711"/>
      <c r="AB55" s="711"/>
      <c r="AC55" s="712"/>
      <c r="AD55" s="810"/>
      <c r="AE55" s="811"/>
      <c r="AF55" s="812"/>
      <c r="AG55" s="74" t="s">
        <v>270</v>
      </c>
      <c r="AH55" s="75"/>
      <c r="AI55" s="75"/>
      <c r="AJ55" s="75"/>
      <c r="AK55" s="786"/>
      <c r="AL55" s="786"/>
      <c r="AM55" s="786"/>
      <c r="AN55" s="786"/>
      <c r="AO55" s="786"/>
      <c r="AP55" s="786"/>
      <c r="AQ55" s="786"/>
      <c r="AR55" s="786"/>
      <c r="AS55" s="786"/>
      <c r="AT55" s="786"/>
      <c r="AU55" s="786"/>
      <c r="AV55" s="786"/>
      <c r="AW55" s="787"/>
      <c r="AX55" s="74" t="s">
        <v>262</v>
      </c>
      <c r="AY55" s="75"/>
      <c r="AZ55" s="75"/>
      <c r="BA55" s="786"/>
      <c r="BB55" s="786"/>
      <c r="BC55" s="786"/>
      <c r="BD55" s="786"/>
      <c r="BE55" s="786"/>
      <c r="BF55" s="786"/>
      <c r="BG55" s="786"/>
      <c r="BH55" s="786"/>
      <c r="BI55" s="786"/>
      <c r="BJ55" s="786"/>
      <c r="BK55" s="786"/>
      <c r="BL55" s="786"/>
      <c r="BM55" s="787"/>
      <c r="BN55" s="92"/>
      <c r="BR55" s="322">
        <v>6</v>
      </c>
      <c r="BS55" s="324">
        <f>COUNTA(I56)+COUNTA(T55)+COUNTA(Y55)+COUNTA(AD55)+COUNTA(AK55)+COUNTA(BA55)</f>
        <v>0</v>
      </c>
      <c r="BT55" s="324">
        <f>BR55-BS55</f>
        <v>6</v>
      </c>
    </row>
    <row r="56" spans="2:72" ht="18" customHeight="1">
      <c r="B56" s="46"/>
      <c r="C56" s="754"/>
      <c r="D56" s="755"/>
      <c r="E56" s="83" t="s">
        <v>236</v>
      </c>
      <c r="F56" s="44"/>
      <c r="G56" s="44"/>
      <c r="H56" s="44"/>
      <c r="I56" s="645"/>
      <c r="J56" s="645"/>
      <c r="K56" s="645"/>
      <c r="L56" s="645"/>
      <c r="M56" s="645"/>
      <c r="N56" s="645"/>
      <c r="O56" s="645"/>
      <c r="P56" s="44" t="s">
        <v>42</v>
      </c>
      <c r="Q56" s="44"/>
      <c r="R56" s="83"/>
      <c r="S56" s="84"/>
      <c r="T56" s="708"/>
      <c r="U56" s="645"/>
      <c r="V56" s="645"/>
      <c r="W56" s="645"/>
      <c r="X56" s="709"/>
      <c r="Y56" s="713"/>
      <c r="Z56" s="714"/>
      <c r="AA56" s="714"/>
      <c r="AB56" s="714"/>
      <c r="AC56" s="715"/>
      <c r="AD56" s="461"/>
      <c r="AE56" s="426"/>
      <c r="AF56" s="813"/>
      <c r="AG56" s="74" t="s">
        <v>265</v>
      </c>
      <c r="AH56" s="75"/>
      <c r="AI56" s="75"/>
      <c r="AJ56" s="75"/>
      <c r="AK56" s="615" t="s">
        <v>577</v>
      </c>
      <c r="AL56" s="615"/>
      <c r="AM56" s="615"/>
      <c r="AN56" s="615"/>
      <c r="AO56" s="615"/>
      <c r="AP56" s="615"/>
      <c r="AQ56" s="615"/>
      <c r="AR56" s="615"/>
      <c r="AS56" s="615"/>
      <c r="AT56" s="615"/>
      <c r="AU56" s="615"/>
      <c r="AV56" s="615"/>
      <c r="AW56" s="615"/>
      <c r="AX56" s="615"/>
      <c r="AY56" s="615"/>
      <c r="AZ56" s="615"/>
      <c r="BA56" s="615"/>
      <c r="BB56" s="615"/>
      <c r="BC56" s="615"/>
      <c r="BD56" s="615"/>
      <c r="BE56" s="615"/>
      <c r="BF56" s="615"/>
      <c r="BG56" s="615"/>
      <c r="BH56" s="615"/>
      <c r="BI56" s="615"/>
      <c r="BJ56" s="615"/>
      <c r="BK56" s="615"/>
      <c r="BL56" s="615"/>
      <c r="BM56" s="785"/>
      <c r="BN56" s="92"/>
      <c r="BR56" s="322"/>
      <c r="BS56" s="322"/>
      <c r="BT56" s="322"/>
    </row>
    <row r="57" spans="2:72" ht="18" customHeight="1">
      <c r="B57" s="46"/>
      <c r="E57" s="38" t="s">
        <v>277</v>
      </c>
      <c r="BN57" s="92"/>
      <c r="BR57" s="322"/>
      <c r="BS57" s="322"/>
      <c r="BT57" s="322"/>
    </row>
    <row r="58" spans="2:72" ht="18" customHeight="1">
      <c r="B58" s="46"/>
      <c r="C58" s="821" t="s">
        <v>237</v>
      </c>
      <c r="D58" s="424"/>
      <c r="E58" s="424"/>
      <c r="F58" s="424"/>
      <c r="G58" s="424"/>
      <c r="H58" s="424"/>
      <c r="I58" s="424"/>
      <c r="J58" s="424"/>
      <c r="K58" s="424"/>
      <c r="L58" s="424"/>
      <c r="M58" s="686"/>
      <c r="N58" s="74" t="s">
        <v>238</v>
      </c>
      <c r="O58" s="75"/>
      <c r="P58" s="75"/>
      <c r="Q58" s="75"/>
      <c r="R58" s="75"/>
      <c r="S58" s="75"/>
      <c r="T58" s="75"/>
      <c r="U58" s="75"/>
      <c r="V58" s="75"/>
      <c r="W58" s="75"/>
      <c r="X58" s="75"/>
      <c r="Y58" s="75"/>
      <c r="Z58" s="75"/>
      <c r="AA58" s="75"/>
      <c r="AB58" s="75"/>
      <c r="AC58" s="75"/>
      <c r="AD58" s="75"/>
      <c r="AE58" s="75"/>
      <c r="AF58" s="75"/>
      <c r="AG58" s="682" t="s">
        <v>552</v>
      </c>
      <c r="AH58" s="683"/>
      <c r="AI58" s="683"/>
      <c r="AJ58" s="683"/>
      <c r="AK58" s="683"/>
      <c r="AL58" s="683"/>
      <c r="AM58" s="683"/>
      <c r="AN58" s="683"/>
      <c r="AO58" s="683"/>
      <c r="AP58" s="683"/>
      <c r="AQ58" s="683"/>
      <c r="AR58" s="683"/>
      <c r="AS58" s="683"/>
      <c r="AT58" s="683"/>
      <c r="AU58" s="683"/>
      <c r="AV58" s="683"/>
      <c r="AW58" s="683"/>
      <c r="AX58" s="683"/>
      <c r="AY58" s="683"/>
      <c r="AZ58" s="683"/>
      <c r="BA58" s="683"/>
      <c r="BB58" s="683"/>
      <c r="BC58" s="683"/>
      <c r="BD58" s="683"/>
      <c r="BE58" s="683"/>
      <c r="BF58" s="683"/>
      <c r="BG58" s="683"/>
      <c r="BH58" s="683"/>
      <c r="BI58" s="683"/>
      <c r="BJ58" s="683"/>
      <c r="BK58" s="683"/>
      <c r="BL58" s="683"/>
      <c r="BM58" s="684"/>
      <c r="BN58" s="92"/>
      <c r="BR58" s="318">
        <v>1</v>
      </c>
      <c r="BS58" s="318">
        <f>IF(OR(AG58="（有無を選択して下さい）",AG58=""),0,COUNTA(AG58))</f>
        <v>0</v>
      </c>
      <c r="BT58" s="318">
        <f>BR58-BS58</f>
        <v>1</v>
      </c>
    </row>
    <row r="59" spans="2:72" ht="18" customHeight="1">
      <c r="B59" s="46"/>
      <c r="C59" s="576"/>
      <c r="D59" s="400"/>
      <c r="E59" s="400"/>
      <c r="F59" s="400"/>
      <c r="G59" s="400"/>
      <c r="H59" s="400"/>
      <c r="I59" s="400"/>
      <c r="J59" s="400"/>
      <c r="K59" s="400"/>
      <c r="L59" s="400"/>
      <c r="M59" s="401"/>
      <c r="N59" s="74" t="s">
        <v>239</v>
      </c>
      <c r="O59" s="75"/>
      <c r="P59" s="75"/>
      <c r="Q59" s="75"/>
      <c r="R59" s="75"/>
      <c r="S59" s="75"/>
      <c r="T59" s="75"/>
      <c r="U59" s="75"/>
      <c r="V59" s="75"/>
      <c r="W59" s="75"/>
      <c r="X59" s="75"/>
      <c r="Y59" s="75"/>
      <c r="Z59" s="75"/>
      <c r="AA59" s="75"/>
      <c r="AB59" s="75"/>
      <c r="AC59" s="75"/>
      <c r="AD59" s="75"/>
      <c r="AE59" s="75"/>
      <c r="AF59" s="75"/>
      <c r="AG59" s="682" t="s">
        <v>552</v>
      </c>
      <c r="AH59" s="683"/>
      <c r="AI59" s="683"/>
      <c r="AJ59" s="683"/>
      <c r="AK59" s="683"/>
      <c r="AL59" s="683"/>
      <c r="AM59" s="683"/>
      <c r="AN59" s="683"/>
      <c r="AO59" s="683"/>
      <c r="AP59" s="683"/>
      <c r="AQ59" s="683"/>
      <c r="AR59" s="683"/>
      <c r="AS59" s="683"/>
      <c r="AT59" s="683"/>
      <c r="AU59" s="683"/>
      <c r="AV59" s="683"/>
      <c r="AW59" s="683"/>
      <c r="AX59" s="683"/>
      <c r="AY59" s="683"/>
      <c r="AZ59" s="683"/>
      <c r="BA59" s="683"/>
      <c r="BB59" s="683"/>
      <c r="BC59" s="683"/>
      <c r="BD59" s="683"/>
      <c r="BE59" s="683"/>
      <c r="BF59" s="683"/>
      <c r="BG59" s="683"/>
      <c r="BH59" s="683"/>
      <c r="BI59" s="683"/>
      <c r="BJ59" s="683"/>
      <c r="BK59" s="683"/>
      <c r="BL59" s="683"/>
      <c r="BM59" s="684"/>
      <c r="BN59" s="92"/>
      <c r="BR59" s="318">
        <v>1</v>
      </c>
      <c r="BS59" s="318">
        <f t="shared" ref="BS59:BS61" si="2">IF(OR(AG59="（有無を選択して下さい）",AG59=""),0,COUNTA(AG59))</f>
        <v>0</v>
      </c>
      <c r="BT59" s="318">
        <f t="shared" ref="BT59:BT61" si="3">BR59-BS59</f>
        <v>1</v>
      </c>
    </row>
    <row r="60" spans="2:72" ht="18" customHeight="1">
      <c r="B60" s="46"/>
      <c r="C60" s="576"/>
      <c r="D60" s="400"/>
      <c r="E60" s="400"/>
      <c r="F60" s="400"/>
      <c r="G60" s="400"/>
      <c r="H60" s="400"/>
      <c r="I60" s="400"/>
      <c r="J60" s="400"/>
      <c r="K60" s="400"/>
      <c r="L60" s="400"/>
      <c r="M60" s="401"/>
      <c r="N60" s="74" t="s">
        <v>240</v>
      </c>
      <c r="O60" s="75"/>
      <c r="P60" s="75"/>
      <c r="Q60" s="75"/>
      <c r="R60" s="75"/>
      <c r="S60" s="75"/>
      <c r="T60" s="75"/>
      <c r="U60" s="75"/>
      <c r="V60" s="75"/>
      <c r="W60" s="75"/>
      <c r="X60" s="75"/>
      <c r="Y60" s="75"/>
      <c r="Z60" s="75"/>
      <c r="AA60" s="75"/>
      <c r="AB60" s="75"/>
      <c r="AC60" s="75"/>
      <c r="AD60" s="75"/>
      <c r="AE60" s="75"/>
      <c r="AF60" s="75"/>
      <c r="AG60" s="682" t="s">
        <v>552</v>
      </c>
      <c r="AH60" s="683"/>
      <c r="AI60" s="683"/>
      <c r="AJ60" s="683"/>
      <c r="AK60" s="683"/>
      <c r="AL60" s="683"/>
      <c r="AM60" s="683"/>
      <c r="AN60" s="683"/>
      <c r="AO60" s="683"/>
      <c r="AP60" s="683"/>
      <c r="AQ60" s="683"/>
      <c r="AR60" s="683"/>
      <c r="AS60" s="683"/>
      <c r="AT60" s="683"/>
      <c r="AU60" s="683"/>
      <c r="AV60" s="683"/>
      <c r="AW60" s="683"/>
      <c r="AX60" s="683"/>
      <c r="AY60" s="683"/>
      <c r="AZ60" s="683"/>
      <c r="BA60" s="683"/>
      <c r="BB60" s="683"/>
      <c r="BC60" s="683"/>
      <c r="BD60" s="683"/>
      <c r="BE60" s="683"/>
      <c r="BF60" s="683"/>
      <c r="BG60" s="683"/>
      <c r="BH60" s="683"/>
      <c r="BI60" s="683"/>
      <c r="BJ60" s="683"/>
      <c r="BK60" s="683"/>
      <c r="BL60" s="683"/>
      <c r="BM60" s="684"/>
      <c r="BN60" s="92"/>
      <c r="BR60" s="318">
        <v>1</v>
      </c>
      <c r="BS60" s="318">
        <f t="shared" si="2"/>
        <v>0</v>
      </c>
      <c r="BT60" s="318">
        <f t="shared" si="3"/>
        <v>1</v>
      </c>
    </row>
    <row r="61" spans="2:72" ht="18" customHeight="1">
      <c r="B61" s="46"/>
      <c r="C61" s="576"/>
      <c r="D61" s="400"/>
      <c r="E61" s="400"/>
      <c r="F61" s="400"/>
      <c r="G61" s="400"/>
      <c r="H61" s="400"/>
      <c r="I61" s="400"/>
      <c r="J61" s="400"/>
      <c r="K61" s="400"/>
      <c r="L61" s="400"/>
      <c r="M61" s="401"/>
      <c r="N61" s="76" t="s">
        <v>241</v>
      </c>
      <c r="O61" s="77"/>
      <c r="P61" s="77"/>
      <c r="Q61" s="77"/>
      <c r="R61" s="77"/>
      <c r="S61" s="77"/>
      <c r="T61" s="77"/>
      <c r="U61" s="77"/>
      <c r="V61" s="77"/>
      <c r="W61" s="77"/>
      <c r="X61" s="77"/>
      <c r="Y61" s="77"/>
      <c r="Z61" s="77"/>
      <c r="AA61" s="77"/>
      <c r="AB61" s="77"/>
      <c r="AC61" s="77"/>
      <c r="AD61" s="77"/>
      <c r="AE61" s="77"/>
      <c r="AF61" s="78"/>
      <c r="AG61" s="682" t="s">
        <v>552</v>
      </c>
      <c r="AH61" s="683"/>
      <c r="AI61" s="683"/>
      <c r="AJ61" s="683"/>
      <c r="AK61" s="683"/>
      <c r="AL61" s="683"/>
      <c r="AM61" s="683"/>
      <c r="AN61" s="683"/>
      <c r="AO61" s="683"/>
      <c r="AP61" s="683"/>
      <c r="AQ61" s="683"/>
      <c r="AR61" s="683"/>
      <c r="AS61" s="683"/>
      <c r="AT61" s="683"/>
      <c r="AU61" s="683"/>
      <c r="AV61" s="683"/>
      <c r="AW61" s="683"/>
      <c r="AX61" s="683"/>
      <c r="AY61" s="683"/>
      <c r="AZ61" s="683"/>
      <c r="BA61" s="683"/>
      <c r="BB61" s="683"/>
      <c r="BC61" s="683"/>
      <c r="BD61" s="683"/>
      <c r="BE61" s="683"/>
      <c r="BF61" s="683"/>
      <c r="BG61" s="683"/>
      <c r="BH61" s="683"/>
      <c r="BI61" s="683"/>
      <c r="BJ61" s="683"/>
      <c r="BK61" s="683"/>
      <c r="BL61" s="683"/>
      <c r="BM61" s="684"/>
      <c r="BN61" s="92"/>
      <c r="BR61" s="318">
        <v>1</v>
      </c>
      <c r="BS61" s="318">
        <f t="shared" si="2"/>
        <v>0</v>
      </c>
      <c r="BT61" s="318">
        <f t="shared" si="3"/>
        <v>1</v>
      </c>
    </row>
    <row r="62" spans="2:72" ht="18" customHeight="1">
      <c r="B62" s="46"/>
      <c r="C62" s="576"/>
      <c r="D62" s="400"/>
      <c r="E62" s="400"/>
      <c r="F62" s="400"/>
      <c r="G62" s="400"/>
      <c r="H62" s="400"/>
      <c r="I62" s="400"/>
      <c r="J62" s="400"/>
      <c r="K62" s="400"/>
      <c r="L62" s="400"/>
      <c r="M62" s="401"/>
      <c r="N62" s="81"/>
      <c r="AF62" s="82"/>
      <c r="AG62" s="74" t="s">
        <v>267</v>
      </c>
      <c r="AH62" s="75"/>
      <c r="AI62" s="75"/>
      <c r="AJ62" s="75"/>
      <c r="AK62" s="822"/>
      <c r="AL62" s="822"/>
      <c r="AM62" s="822"/>
      <c r="AN62" s="822"/>
      <c r="AO62" s="822"/>
      <c r="AP62" s="75" t="s">
        <v>272</v>
      </c>
      <c r="AQ62" s="75"/>
      <c r="AR62" s="75"/>
      <c r="AS62" s="75" t="s">
        <v>274</v>
      </c>
      <c r="AT62" s="75"/>
      <c r="AU62" s="75"/>
      <c r="AV62" s="75"/>
      <c r="AW62" s="75"/>
      <c r="AX62" s="822"/>
      <c r="AY62" s="822"/>
      <c r="AZ62" s="822"/>
      <c r="BA62" s="822"/>
      <c r="BB62" s="822"/>
      <c r="BC62" s="75" t="s">
        <v>55</v>
      </c>
      <c r="BD62" s="75"/>
      <c r="BE62" s="75"/>
      <c r="BF62" s="75"/>
      <c r="BG62" s="75"/>
      <c r="BH62" s="75"/>
      <c r="BI62" s="75"/>
      <c r="BJ62" s="75"/>
      <c r="BK62" s="75"/>
      <c r="BL62" s="75"/>
      <c r="BM62" s="101"/>
      <c r="BN62" s="92"/>
      <c r="BR62" s="318">
        <v>2</v>
      </c>
      <c r="BS62" s="318">
        <f>IF(OR(AG61="（有無を選択して下さい）",AG61="",AG61="無"),2,COUNTA(AK62)+COUNTA(AX62))</f>
        <v>2</v>
      </c>
      <c r="BT62" s="318">
        <f>BR62-BS62</f>
        <v>0</v>
      </c>
    </row>
    <row r="63" spans="2:72" ht="18" customHeight="1">
      <c r="B63" s="46"/>
      <c r="C63" s="576"/>
      <c r="D63" s="400"/>
      <c r="E63" s="400"/>
      <c r="F63" s="400"/>
      <c r="G63" s="400"/>
      <c r="H63" s="400"/>
      <c r="I63" s="400"/>
      <c r="J63" s="400"/>
      <c r="K63" s="400"/>
      <c r="L63" s="400"/>
      <c r="M63" s="401"/>
      <c r="N63" s="83"/>
      <c r="O63" s="44"/>
      <c r="P63" s="44"/>
      <c r="Q63" s="44"/>
      <c r="R63" s="44"/>
      <c r="S63" s="44"/>
      <c r="T63" s="44"/>
      <c r="U63" s="44"/>
      <c r="V63" s="44"/>
      <c r="W63" s="44"/>
      <c r="X63" s="44"/>
      <c r="Y63" s="44"/>
      <c r="Z63" s="44"/>
      <c r="AA63" s="44"/>
      <c r="AB63" s="44"/>
      <c r="AC63" s="44"/>
      <c r="AD63" s="44"/>
      <c r="AE63" s="44"/>
      <c r="AF63" s="84"/>
      <c r="AG63" s="74" t="s">
        <v>271</v>
      </c>
      <c r="AH63" s="75"/>
      <c r="AI63" s="75"/>
      <c r="AJ63" s="75"/>
      <c r="AK63" s="822"/>
      <c r="AL63" s="822"/>
      <c r="AM63" s="822"/>
      <c r="AN63" s="822"/>
      <c r="AO63" s="822"/>
      <c r="AP63" s="75" t="s">
        <v>273</v>
      </c>
      <c r="AQ63" s="75"/>
      <c r="AR63" s="75"/>
      <c r="AS63" s="75" t="s">
        <v>275</v>
      </c>
      <c r="AT63" s="75"/>
      <c r="AU63" s="75"/>
      <c r="AV63" s="75"/>
      <c r="AW63" s="75"/>
      <c r="AX63" s="822"/>
      <c r="AY63" s="822"/>
      <c r="AZ63" s="822"/>
      <c r="BA63" s="822"/>
      <c r="BB63" s="822"/>
      <c r="BC63" s="75" t="s">
        <v>57</v>
      </c>
      <c r="BD63" s="75"/>
      <c r="BE63" s="75"/>
      <c r="BF63" s="75"/>
      <c r="BG63" s="75"/>
      <c r="BH63" s="75"/>
      <c r="BI63" s="75"/>
      <c r="BJ63" s="75"/>
      <c r="BK63" s="75"/>
      <c r="BL63" s="75"/>
      <c r="BM63" s="101"/>
      <c r="BN63" s="92"/>
      <c r="BR63" s="318">
        <v>2</v>
      </c>
      <c r="BS63" s="318">
        <f>IF(OR(AG61="（有無を選択して下さい）",AG61="",AG61="無"),2,COUNTA(AK63)+COUNTA(AX63))</f>
        <v>2</v>
      </c>
      <c r="BT63" s="318">
        <f>BR63-BS63</f>
        <v>0</v>
      </c>
    </row>
    <row r="64" spans="2:72" ht="18" customHeight="1">
      <c r="B64" s="46"/>
      <c r="C64" s="603"/>
      <c r="D64" s="403"/>
      <c r="E64" s="403"/>
      <c r="F64" s="403"/>
      <c r="G64" s="403"/>
      <c r="H64" s="403"/>
      <c r="I64" s="403"/>
      <c r="J64" s="403"/>
      <c r="K64" s="403"/>
      <c r="L64" s="403"/>
      <c r="M64" s="404"/>
      <c r="N64" s="74" t="s">
        <v>242</v>
      </c>
      <c r="O64" s="75"/>
      <c r="P64" s="75"/>
      <c r="Q64" s="75"/>
      <c r="R64" s="75"/>
      <c r="S64" s="75"/>
      <c r="T64" s="75"/>
      <c r="U64" s="75"/>
      <c r="V64" s="75"/>
      <c r="W64" s="75"/>
      <c r="X64" s="75"/>
      <c r="Y64" s="75"/>
      <c r="Z64" s="75"/>
      <c r="AA64" s="75"/>
      <c r="AB64" s="75"/>
      <c r="AC64" s="75"/>
      <c r="AD64" s="75"/>
      <c r="AE64" s="75"/>
      <c r="AF64" s="75"/>
      <c r="AG64" s="774"/>
      <c r="AH64" s="775"/>
      <c r="AI64" s="775"/>
      <c r="AJ64" s="775"/>
      <c r="AK64" s="775"/>
      <c r="AL64" s="775"/>
      <c r="AM64" s="775"/>
      <c r="AN64" s="775"/>
      <c r="AO64" s="775"/>
      <c r="AP64" s="775"/>
      <c r="AQ64" s="775"/>
      <c r="AR64" s="775"/>
      <c r="AS64" s="775"/>
      <c r="AT64" s="775"/>
      <c r="AU64" s="775"/>
      <c r="AV64" s="775"/>
      <c r="AW64" s="775"/>
      <c r="AX64" s="775"/>
      <c r="AY64" s="775"/>
      <c r="AZ64" s="775"/>
      <c r="BA64" s="775"/>
      <c r="BB64" s="775"/>
      <c r="BC64" s="775"/>
      <c r="BD64" s="775"/>
      <c r="BE64" s="775"/>
      <c r="BF64" s="775"/>
      <c r="BG64" s="775"/>
      <c r="BH64" s="775"/>
      <c r="BI64" s="775"/>
      <c r="BJ64" s="775"/>
      <c r="BK64" s="775"/>
      <c r="BL64" s="775"/>
      <c r="BM64" s="776"/>
      <c r="BN64" s="92"/>
      <c r="BR64" s="322"/>
      <c r="BS64" s="322"/>
      <c r="BT64" s="322"/>
    </row>
    <row r="65" spans="2:72" ht="18" customHeight="1">
      <c r="B65" s="46"/>
      <c r="C65" s="106"/>
      <c r="D65" s="106"/>
      <c r="E65" s="106"/>
      <c r="F65" s="106"/>
      <c r="G65" s="106"/>
      <c r="H65" s="106"/>
      <c r="I65" s="106"/>
      <c r="J65" s="106"/>
      <c r="K65" s="106"/>
      <c r="L65" s="106"/>
      <c r="M65" s="106"/>
      <c r="BN65" s="92"/>
      <c r="BR65" s="322"/>
      <c r="BS65" s="322"/>
      <c r="BT65" s="322"/>
    </row>
    <row r="66" spans="2:72" ht="18" customHeight="1" thickBot="1">
      <c r="B66" s="107"/>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08"/>
      <c r="AY66" s="108"/>
      <c r="AZ66" s="108"/>
      <c r="BA66" s="108"/>
      <c r="BB66" s="108"/>
      <c r="BC66" s="108"/>
      <c r="BD66" s="108"/>
      <c r="BE66" s="108"/>
      <c r="BF66" s="108"/>
      <c r="BG66" s="108"/>
      <c r="BH66" s="108"/>
      <c r="BI66" s="108"/>
      <c r="BJ66" s="108"/>
      <c r="BK66" s="108"/>
      <c r="BL66" s="108"/>
      <c r="BM66" s="108"/>
      <c r="BN66" s="109"/>
      <c r="BR66" s="322"/>
      <c r="BS66" s="322"/>
      <c r="BT66" s="322"/>
    </row>
  </sheetData>
  <sheetProtection sheet="1" selectLockedCells="1"/>
  <mergeCells count="263">
    <mergeCell ref="C58:M64"/>
    <mergeCell ref="AG58:BM58"/>
    <mergeCell ref="AG59:BM59"/>
    <mergeCell ref="AG60:BM60"/>
    <mergeCell ref="AG61:BM61"/>
    <mergeCell ref="AK62:AO62"/>
    <mergeCell ref="AX62:BB62"/>
    <mergeCell ref="AK63:AO63"/>
    <mergeCell ref="AX63:BB63"/>
    <mergeCell ref="AG64:BM64"/>
    <mergeCell ref="T55:X56"/>
    <mergeCell ref="Y55:AC56"/>
    <mergeCell ref="AD55:AF56"/>
    <mergeCell ref="AK55:AW55"/>
    <mergeCell ref="BA55:BM55"/>
    <mergeCell ref="I56:O56"/>
    <mergeCell ref="AK56:BM56"/>
    <mergeCell ref="T53:X54"/>
    <mergeCell ref="Y53:AC54"/>
    <mergeCell ref="AD53:AF54"/>
    <mergeCell ref="AK53:AW53"/>
    <mergeCell ref="BA53:BM53"/>
    <mergeCell ref="I54:O54"/>
    <mergeCell ref="AK54:BM54"/>
    <mergeCell ref="R51:S52"/>
    <mergeCell ref="T51:X51"/>
    <mergeCell ref="Y51:AC51"/>
    <mergeCell ref="AD51:AF52"/>
    <mergeCell ref="AK51:AW51"/>
    <mergeCell ref="BA51:BM51"/>
    <mergeCell ref="T52:X52"/>
    <mergeCell ref="Y52:AC52"/>
    <mergeCell ref="AK52:BM52"/>
    <mergeCell ref="R49:S50"/>
    <mergeCell ref="T49:X49"/>
    <mergeCell ref="Y49:AC49"/>
    <mergeCell ref="AD49:AF50"/>
    <mergeCell ref="AK49:AW49"/>
    <mergeCell ref="BA49:BM49"/>
    <mergeCell ref="T50:X50"/>
    <mergeCell ref="Y50:AC50"/>
    <mergeCell ref="AK50:BM50"/>
    <mergeCell ref="R47:S48"/>
    <mergeCell ref="T47:X47"/>
    <mergeCell ref="Y47:AC47"/>
    <mergeCell ref="AD47:AF48"/>
    <mergeCell ref="AK47:AW47"/>
    <mergeCell ref="BA47:BM47"/>
    <mergeCell ref="T48:X48"/>
    <mergeCell ref="Y48:AC48"/>
    <mergeCell ref="AK48:BM48"/>
    <mergeCell ref="R45:S46"/>
    <mergeCell ref="T45:X45"/>
    <mergeCell ref="Y45:AC45"/>
    <mergeCell ref="AD45:AF46"/>
    <mergeCell ref="AK45:AW45"/>
    <mergeCell ref="BA45:BM45"/>
    <mergeCell ref="T46:X46"/>
    <mergeCell ref="Y46:AC46"/>
    <mergeCell ref="AK46:BM46"/>
    <mergeCell ref="R43:S44"/>
    <mergeCell ref="T43:X44"/>
    <mergeCell ref="Y43:AC44"/>
    <mergeCell ref="AD43:AF44"/>
    <mergeCell ref="AK43:AW43"/>
    <mergeCell ref="BA43:BM43"/>
    <mergeCell ref="AK44:BM44"/>
    <mergeCell ref="R41:S42"/>
    <mergeCell ref="T41:X42"/>
    <mergeCell ref="Y41:AC42"/>
    <mergeCell ref="AD41:AF42"/>
    <mergeCell ref="AK41:AW41"/>
    <mergeCell ref="BA41:BM41"/>
    <mergeCell ref="AK42:BM42"/>
    <mergeCell ref="R38:AF38"/>
    <mergeCell ref="AK38:BM38"/>
    <mergeCell ref="R39:S40"/>
    <mergeCell ref="T39:X40"/>
    <mergeCell ref="Y39:AC40"/>
    <mergeCell ref="AD39:AF40"/>
    <mergeCell ref="AK39:AW39"/>
    <mergeCell ref="BA39:BM39"/>
    <mergeCell ref="AK40:BM40"/>
    <mergeCell ref="R37:S37"/>
    <mergeCell ref="T37:X37"/>
    <mergeCell ref="Y37:AC37"/>
    <mergeCell ref="AD37:AF37"/>
    <mergeCell ref="AK37:AW37"/>
    <mergeCell ref="BA37:BM37"/>
    <mergeCell ref="R35:AF35"/>
    <mergeCell ref="AK35:BM35"/>
    <mergeCell ref="R36:S36"/>
    <mergeCell ref="T36:X36"/>
    <mergeCell ref="Y36:AC36"/>
    <mergeCell ref="AD36:AF36"/>
    <mergeCell ref="AK36:AW36"/>
    <mergeCell ref="BA36:BM36"/>
    <mergeCell ref="R34:S34"/>
    <mergeCell ref="T34:X34"/>
    <mergeCell ref="Y34:AC34"/>
    <mergeCell ref="AD34:AF34"/>
    <mergeCell ref="AK34:AW34"/>
    <mergeCell ref="BA34:BM34"/>
    <mergeCell ref="R32:AF32"/>
    <mergeCell ref="AK32:BM32"/>
    <mergeCell ref="R33:S33"/>
    <mergeCell ref="T33:X33"/>
    <mergeCell ref="Y33:AC33"/>
    <mergeCell ref="AD33:AF33"/>
    <mergeCell ref="AK33:AW33"/>
    <mergeCell ref="BA33:BM33"/>
    <mergeCell ref="BA30:BM30"/>
    <mergeCell ref="T31:X31"/>
    <mergeCell ref="Y31:AC31"/>
    <mergeCell ref="AD31:AF31"/>
    <mergeCell ref="AK31:AW31"/>
    <mergeCell ref="BA31:BM31"/>
    <mergeCell ref="AD28:AF28"/>
    <mergeCell ref="AK28:AW28"/>
    <mergeCell ref="BA28:BM28"/>
    <mergeCell ref="R29:AF29"/>
    <mergeCell ref="AK29:BM29"/>
    <mergeCell ref="R30:S31"/>
    <mergeCell ref="T30:X30"/>
    <mergeCell ref="Y30:AC30"/>
    <mergeCell ref="AD30:AF30"/>
    <mergeCell ref="AK30:AW30"/>
    <mergeCell ref="R26:AF26"/>
    <mergeCell ref="AK26:BM26"/>
    <mergeCell ref="R27:S28"/>
    <mergeCell ref="T27:X27"/>
    <mergeCell ref="Y27:AC27"/>
    <mergeCell ref="AD27:AF27"/>
    <mergeCell ref="AK27:AW27"/>
    <mergeCell ref="BA27:BM27"/>
    <mergeCell ref="T28:X28"/>
    <mergeCell ref="Y28:AC28"/>
    <mergeCell ref="AK22:AW22"/>
    <mergeCell ref="BA24:BM24"/>
    <mergeCell ref="R25:S25"/>
    <mergeCell ref="T25:X25"/>
    <mergeCell ref="Y25:AC25"/>
    <mergeCell ref="AD25:AF25"/>
    <mergeCell ref="AK25:AW25"/>
    <mergeCell ref="BA25:BM25"/>
    <mergeCell ref="BA22:BM22"/>
    <mergeCell ref="T23:X23"/>
    <mergeCell ref="Y23:AC23"/>
    <mergeCell ref="AK23:AW23"/>
    <mergeCell ref="BA23:BM23"/>
    <mergeCell ref="R24:S24"/>
    <mergeCell ref="T24:X24"/>
    <mergeCell ref="Y24:AC24"/>
    <mergeCell ref="AD24:AF24"/>
    <mergeCell ref="AK24:AW24"/>
    <mergeCell ref="C19:D56"/>
    <mergeCell ref="E19:J19"/>
    <mergeCell ref="K19:Q19"/>
    <mergeCell ref="R19:S19"/>
    <mergeCell ref="T19:X19"/>
    <mergeCell ref="Y19:AC19"/>
    <mergeCell ref="AD19:AF19"/>
    <mergeCell ref="AG19:BM19"/>
    <mergeCell ref="E20:J20"/>
    <mergeCell ref="R20:S21"/>
    <mergeCell ref="T20:X20"/>
    <mergeCell ref="Y20:AC20"/>
    <mergeCell ref="AD20:AF21"/>
    <mergeCell ref="AK20:AW20"/>
    <mergeCell ref="BA20:BM20"/>
    <mergeCell ref="E21:J21"/>
    <mergeCell ref="T21:X21"/>
    <mergeCell ref="Y21:AC21"/>
    <mergeCell ref="AK21:AW21"/>
    <mergeCell ref="BA21:BM21"/>
    <mergeCell ref="R22:S23"/>
    <mergeCell ref="T22:X22"/>
    <mergeCell ref="Y22:AC22"/>
    <mergeCell ref="AD22:AF23"/>
    <mergeCell ref="K16:Q16"/>
    <mergeCell ref="R16:S16"/>
    <mergeCell ref="T16:X16"/>
    <mergeCell ref="Y16:AC16"/>
    <mergeCell ref="AD16:AP16"/>
    <mergeCell ref="AZ16:BD16"/>
    <mergeCell ref="BH16:BJ16"/>
    <mergeCell ref="K17:Q17"/>
    <mergeCell ref="R17:S17"/>
    <mergeCell ref="T17:X17"/>
    <mergeCell ref="Y17:AC17"/>
    <mergeCell ref="AD17:AP17"/>
    <mergeCell ref="AZ13:BG13"/>
    <mergeCell ref="BH13:BM13"/>
    <mergeCell ref="R14:S14"/>
    <mergeCell ref="T14:X14"/>
    <mergeCell ref="Y14:AC14"/>
    <mergeCell ref="AD14:AP14"/>
    <mergeCell ref="AZ14:BG14"/>
    <mergeCell ref="BH14:BM14"/>
    <mergeCell ref="K13:Q15"/>
    <mergeCell ref="R13:S13"/>
    <mergeCell ref="T13:X13"/>
    <mergeCell ref="Y13:AC13"/>
    <mergeCell ref="AD13:AH13"/>
    <mergeCell ref="AL13:AP13"/>
    <mergeCell ref="R15:S15"/>
    <mergeCell ref="T15:X15"/>
    <mergeCell ref="Y15:AC15"/>
    <mergeCell ref="AD15:AP15"/>
    <mergeCell ref="AZ15:BG15"/>
    <mergeCell ref="BH15:BM15"/>
    <mergeCell ref="AS11:AY11"/>
    <mergeCell ref="BH11:BJ11"/>
    <mergeCell ref="R12:S12"/>
    <mergeCell ref="T12:X12"/>
    <mergeCell ref="Y12:AC12"/>
    <mergeCell ref="AD12:AH12"/>
    <mergeCell ref="AL12:AP12"/>
    <mergeCell ref="AS12:AY12"/>
    <mergeCell ref="BH12:BJ12"/>
    <mergeCell ref="BH9:BM9"/>
    <mergeCell ref="M10:P10"/>
    <mergeCell ref="R10:S10"/>
    <mergeCell ref="T10:X10"/>
    <mergeCell ref="Y10:AC10"/>
    <mergeCell ref="AD10:AH10"/>
    <mergeCell ref="AL10:AP10"/>
    <mergeCell ref="AS10:AW10"/>
    <mergeCell ref="AZ10:BD10"/>
    <mergeCell ref="BH10:BM10"/>
    <mergeCell ref="C8:J17"/>
    <mergeCell ref="K8:Q8"/>
    <mergeCell ref="R8:S8"/>
    <mergeCell ref="T8:X8"/>
    <mergeCell ref="Y8:AC8"/>
    <mergeCell ref="AD8:AR8"/>
    <mergeCell ref="AS8:AY8"/>
    <mergeCell ref="AZ8:BG8"/>
    <mergeCell ref="BH8:BM8"/>
    <mergeCell ref="K9:K10"/>
    <mergeCell ref="M9:P9"/>
    <mergeCell ref="R9:S9"/>
    <mergeCell ref="T9:X9"/>
    <mergeCell ref="Y9:AC9"/>
    <mergeCell ref="AD9:AH9"/>
    <mergeCell ref="AL9:AP9"/>
    <mergeCell ref="AS9:AW9"/>
    <mergeCell ref="AZ9:BD9"/>
    <mergeCell ref="K11:Q12"/>
    <mergeCell ref="R11:S11"/>
    <mergeCell ref="T11:X11"/>
    <mergeCell ref="Y11:AC11"/>
    <mergeCell ref="AD11:AH11"/>
    <mergeCell ref="AL11:AP11"/>
    <mergeCell ref="BD2:BN2"/>
    <mergeCell ref="BA3:BC3"/>
    <mergeCell ref="BD3:BE3"/>
    <mergeCell ref="BF3:BG3"/>
    <mergeCell ref="BH3:BI3"/>
    <mergeCell ref="BJ3:BK3"/>
    <mergeCell ref="BL3:BM3"/>
    <mergeCell ref="B4:BN4"/>
    <mergeCell ref="B7:BN7"/>
  </mergeCells>
  <phoneticPr fontId="1"/>
  <conditionalFormatting sqref="AK62:AK63 AX62:AX63">
    <cfRule type="expression" dxfId="12" priority="2">
      <formula>$AG$61="有"</formula>
    </cfRule>
  </conditionalFormatting>
  <conditionalFormatting sqref="BA3 BF3 BJ3">
    <cfRule type="expression" dxfId="11" priority="1">
      <formula>AND(NOT(ISBLANK(BA3)),NOT(_xlfn.ISFORMULA(BA3)))</formula>
    </cfRule>
  </conditionalFormatting>
  <dataValidations count="1">
    <dataValidation type="list" allowBlank="1" showInputMessage="1" showErrorMessage="1" sqref="AG58:BM61" xr:uid="{A1778424-8DE8-43E6-B2ED-4AC79BE347C8}">
      <formula1>"（有無を選択して下さい）,有,無"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72836-2D00-4314-B7E3-1AC0BD9A67B3}">
  <sheetPr codeName="Sheet25"/>
  <dimension ref="B1:BU60"/>
  <sheetViews>
    <sheetView showGridLines="0" showRuler="0" zoomScaleNormal="100" zoomScaleSheetLayoutView="115" zoomScalePageLayoutView="70" workbookViewId="0">
      <selection activeCell="BV22" sqref="BV22"/>
    </sheetView>
  </sheetViews>
  <sheetFormatPr defaultColWidth="2" defaultRowHeight="18" customHeight="1" outlineLevelCol="1"/>
  <cols>
    <col min="1" max="66" width="2" style="1"/>
    <col min="67" max="67" width="26.58203125" style="1" customWidth="1"/>
    <col min="68" max="68" width="5.75" style="1" bestFit="1" customWidth="1"/>
    <col min="69" max="69" width="16.58203125" style="1" bestFit="1" customWidth="1"/>
    <col min="70" max="72" width="6.75" style="1" hidden="1" customWidth="1" outlineLevel="1"/>
    <col min="73" max="73" width="2" style="1" collapsed="1"/>
    <col min="74" max="16384" width="2" style="1"/>
  </cols>
  <sheetData>
    <row r="1" spans="2:72" ht="30" customHeight="1">
      <c r="BO1" s="317" t="s">
        <v>553</v>
      </c>
      <c r="BP1" s="319">
        <f>BT3</f>
        <v>11</v>
      </c>
      <c r="BQ1" s="317" t="s">
        <v>554</v>
      </c>
    </row>
    <row r="2" spans="2:72" ht="18" customHeight="1" thickBot="1">
      <c r="BD2" s="644" t="s">
        <v>284</v>
      </c>
      <c r="BE2" s="644"/>
      <c r="BF2" s="644"/>
      <c r="BG2" s="644"/>
      <c r="BH2" s="644"/>
      <c r="BI2" s="644"/>
      <c r="BJ2" s="644"/>
      <c r="BK2" s="644"/>
      <c r="BL2" s="644"/>
      <c r="BM2" s="644"/>
      <c r="BN2" s="644"/>
      <c r="BR2" s="318" t="s">
        <v>555</v>
      </c>
      <c r="BS2" s="318" t="s">
        <v>556</v>
      </c>
      <c r="BT2" s="318" t="s">
        <v>557</v>
      </c>
    </row>
    <row r="3" spans="2:72" ht="18" customHeight="1">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594">
        <f>IF(様式1!$BC$4="","",様式1!$BC$4)</f>
        <v>2026</v>
      </c>
      <c r="BB3" s="594"/>
      <c r="BC3" s="594"/>
      <c r="BD3" s="595" t="s">
        <v>10</v>
      </c>
      <c r="BE3" s="595"/>
      <c r="BF3" s="594">
        <f>IF(様式1!$BH$4="","",様式1!$BH$4)</f>
        <v>2</v>
      </c>
      <c r="BG3" s="594"/>
      <c r="BH3" s="595" t="s">
        <v>9</v>
      </c>
      <c r="BI3" s="595"/>
      <c r="BJ3" s="594">
        <f>IF(様式1!$BL$4="","",様式1!$BL$4)</f>
        <v>9</v>
      </c>
      <c r="BK3" s="594"/>
      <c r="BL3" s="595" t="s">
        <v>8</v>
      </c>
      <c r="BM3" s="595"/>
      <c r="BN3" s="4"/>
      <c r="BR3" s="320">
        <f t="shared" ref="BR3:BS3" si="0">SUM(BR4:BR69)</f>
        <v>12</v>
      </c>
      <c r="BS3" s="320">
        <f t="shared" si="0"/>
        <v>1</v>
      </c>
      <c r="BT3" s="320">
        <f>SUM(BT4:BT69)</f>
        <v>11</v>
      </c>
    </row>
    <row r="4" spans="2:72" ht="18" customHeight="1">
      <c r="B4" s="596" t="s">
        <v>70</v>
      </c>
      <c r="C4" s="597"/>
      <c r="D4" s="597"/>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7"/>
      <c r="AG4" s="597"/>
      <c r="AH4" s="597"/>
      <c r="AI4" s="597"/>
      <c r="AJ4" s="597"/>
      <c r="AK4" s="597"/>
      <c r="AL4" s="597"/>
      <c r="AM4" s="597"/>
      <c r="AN4" s="597"/>
      <c r="AO4" s="597"/>
      <c r="AP4" s="597"/>
      <c r="AQ4" s="597"/>
      <c r="AR4" s="597"/>
      <c r="AS4" s="597"/>
      <c r="AT4" s="597"/>
      <c r="AU4" s="597"/>
      <c r="AV4" s="597"/>
      <c r="AW4" s="597"/>
      <c r="AX4" s="597"/>
      <c r="AY4" s="597"/>
      <c r="AZ4" s="597"/>
      <c r="BA4" s="597"/>
      <c r="BB4" s="597"/>
      <c r="BC4" s="597"/>
      <c r="BD4" s="597"/>
      <c r="BE4" s="597"/>
      <c r="BF4" s="597"/>
      <c r="BG4" s="597"/>
      <c r="BH4" s="597"/>
      <c r="BI4" s="597"/>
      <c r="BJ4" s="597"/>
      <c r="BK4" s="597"/>
      <c r="BL4" s="597"/>
      <c r="BM4" s="597"/>
      <c r="BN4" s="598"/>
      <c r="BR4" s="318"/>
      <c r="BS4" s="318"/>
      <c r="BT4" s="318"/>
    </row>
    <row r="5" spans="2:72" ht="18" customHeight="1">
      <c r="B5" s="5"/>
      <c r="BA5" s="120"/>
      <c r="BB5" s="120"/>
      <c r="BC5" s="120"/>
      <c r="BD5" s="120"/>
      <c r="BE5" s="120"/>
      <c r="BF5" s="120"/>
      <c r="BG5" s="120"/>
      <c r="BH5" s="120"/>
      <c r="BI5" s="120"/>
      <c r="BJ5" s="120"/>
      <c r="BK5" s="120"/>
      <c r="BL5" s="120"/>
      <c r="BM5" s="120"/>
      <c r="BN5" s="6"/>
      <c r="BR5" s="318"/>
      <c r="BS5" s="318"/>
      <c r="BT5" s="318"/>
    </row>
    <row r="6" spans="2:72" ht="18" customHeight="1">
      <c r="B6" s="5"/>
      <c r="AR6" s="823" t="str">
        <f>IF('様式3の2③(直流発電設備)'!AR6="","",'様式3の2③(直流発電設備)'!AR6)</f>
        <v/>
      </c>
      <c r="AS6" s="823"/>
      <c r="AT6" s="823"/>
      <c r="AU6" s="17" t="s">
        <v>141</v>
      </c>
      <c r="AV6" s="17"/>
      <c r="AW6" s="17"/>
      <c r="AX6" s="17"/>
      <c r="AY6" s="17"/>
      <c r="AZ6" s="17"/>
      <c r="BA6" s="646" t="str">
        <f>"新設"</f>
        <v>新設</v>
      </c>
      <c r="BB6" s="646"/>
      <c r="BC6" s="646"/>
      <c r="BD6" s="646"/>
      <c r="BE6" s="646"/>
      <c r="BF6" s="646"/>
      <c r="BG6" s="646"/>
      <c r="BH6" s="646"/>
      <c r="BI6" s="646"/>
      <c r="BJ6" s="646"/>
      <c r="BK6" s="646"/>
      <c r="BL6" s="646"/>
      <c r="BM6" s="646"/>
      <c r="BN6" s="6"/>
      <c r="BR6" s="322">
        <v>1</v>
      </c>
      <c r="BS6" s="324">
        <f>COUNTA(AR6)</f>
        <v>1</v>
      </c>
      <c r="BT6" s="324">
        <f t="shared" ref="BT6" si="1">BR6-BS6</f>
        <v>0</v>
      </c>
    </row>
    <row r="7" spans="2:72" ht="18" customHeight="1">
      <c r="B7" s="567" t="s">
        <v>43</v>
      </c>
      <c r="C7" s="568"/>
      <c r="D7" s="568"/>
      <c r="E7" s="568"/>
      <c r="F7" s="568"/>
      <c r="G7" s="568"/>
      <c r="H7" s="568"/>
      <c r="I7" s="568"/>
      <c r="J7" s="568"/>
      <c r="K7" s="568"/>
      <c r="L7" s="568"/>
      <c r="M7" s="568"/>
      <c r="N7" s="568"/>
      <c r="O7" s="568"/>
      <c r="P7" s="568"/>
      <c r="Q7" s="568"/>
      <c r="R7" s="568"/>
      <c r="S7" s="568"/>
      <c r="T7" s="568"/>
      <c r="U7" s="568"/>
      <c r="V7" s="568"/>
      <c r="W7" s="568"/>
      <c r="X7" s="568"/>
      <c r="Y7" s="568"/>
      <c r="Z7" s="568"/>
      <c r="AA7" s="568"/>
      <c r="AB7" s="568"/>
      <c r="AC7" s="568"/>
      <c r="AD7" s="568"/>
      <c r="AE7" s="568"/>
      <c r="AF7" s="568"/>
      <c r="AG7" s="568"/>
      <c r="AH7" s="568"/>
      <c r="AI7" s="568"/>
      <c r="AJ7" s="568"/>
      <c r="AK7" s="568"/>
      <c r="AL7" s="568"/>
      <c r="AM7" s="568"/>
      <c r="AN7" s="568"/>
      <c r="AO7" s="568"/>
      <c r="AP7" s="568"/>
      <c r="AQ7" s="568"/>
      <c r="AR7" s="568"/>
      <c r="AS7" s="568"/>
      <c r="AT7" s="568"/>
      <c r="AU7" s="568"/>
      <c r="AV7" s="568"/>
      <c r="AW7" s="568"/>
      <c r="AX7" s="568"/>
      <c r="AY7" s="568"/>
      <c r="AZ7" s="568"/>
      <c r="BA7" s="568"/>
      <c r="BB7" s="568"/>
      <c r="BC7" s="568"/>
      <c r="BD7" s="568"/>
      <c r="BE7" s="568"/>
      <c r="BF7" s="568"/>
      <c r="BG7" s="568"/>
      <c r="BH7" s="568"/>
      <c r="BI7" s="568"/>
      <c r="BJ7" s="568"/>
      <c r="BK7" s="568"/>
      <c r="BL7" s="568"/>
      <c r="BM7" s="568"/>
      <c r="BN7" s="569"/>
      <c r="BR7" s="318"/>
      <c r="BS7" s="318"/>
      <c r="BT7" s="318"/>
    </row>
    <row r="8" spans="2:72" ht="18" customHeight="1">
      <c r="B8" s="5"/>
      <c r="C8" s="11" t="s">
        <v>71</v>
      </c>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2"/>
      <c r="AR8" s="570" t="str">
        <f>"太陽光"</f>
        <v>太陽光</v>
      </c>
      <c r="AS8" s="571"/>
      <c r="AT8" s="571"/>
      <c r="AU8" s="571"/>
      <c r="AV8" s="571"/>
      <c r="AW8" s="571"/>
      <c r="AX8" s="571"/>
      <c r="AY8" s="571"/>
      <c r="AZ8" s="571"/>
      <c r="BA8" s="571"/>
      <c r="BB8" s="571"/>
      <c r="BC8" s="571"/>
      <c r="BD8" s="571"/>
      <c r="BE8" s="571"/>
      <c r="BF8" s="571"/>
      <c r="BG8" s="571"/>
      <c r="BH8" s="571"/>
      <c r="BI8" s="571"/>
      <c r="BJ8" s="571"/>
      <c r="BK8" s="571"/>
      <c r="BL8" s="571"/>
      <c r="BM8" s="572"/>
      <c r="BN8" s="6"/>
      <c r="BR8" s="318"/>
      <c r="BS8" s="318"/>
      <c r="BT8" s="318"/>
    </row>
    <row r="9" spans="2:72" ht="18" customHeight="1">
      <c r="B9" s="5"/>
      <c r="C9" s="11" t="s">
        <v>72</v>
      </c>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2"/>
      <c r="AR9" s="591" t="str">
        <f>IF('様式3の2③(直流発電設備)'!AR9="","",'様式3の2③(直流発電設備)'!AR9)</f>
        <v/>
      </c>
      <c r="AS9" s="592"/>
      <c r="AT9" s="592"/>
      <c r="AU9" s="592"/>
      <c r="AV9" s="592"/>
      <c r="AW9" s="592"/>
      <c r="AX9" s="592"/>
      <c r="AY9" s="592"/>
      <c r="AZ9" s="592"/>
      <c r="BA9" s="592"/>
      <c r="BB9" s="592"/>
      <c r="BC9" s="592"/>
      <c r="BD9" s="592"/>
      <c r="BE9" s="592"/>
      <c r="BF9" s="592"/>
      <c r="BG9" s="592"/>
      <c r="BH9" s="592"/>
      <c r="BI9" s="592"/>
      <c r="BJ9" s="592"/>
      <c r="BK9" s="19" t="s">
        <v>44</v>
      </c>
      <c r="BL9" s="19"/>
      <c r="BM9" s="23"/>
      <c r="BN9" s="6"/>
      <c r="BR9" s="318"/>
      <c r="BS9" s="318"/>
      <c r="BT9" s="318"/>
    </row>
    <row r="10" spans="2:72" ht="18" customHeight="1">
      <c r="B10" s="5"/>
      <c r="BN10" s="6"/>
      <c r="BR10" s="318"/>
      <c r="BS10" s="318"/>
      <c r="BT10" s="318"/>
    </row>
    <row r="11" spans="2:72" ht="18" customHeight="1">
      <c r="B11" s="567" t="s">
        <v>89</v>
      </c>
      <c r="C11" s="568"/>
      <c r="D11" s="568"/>
      <c r="E11" s="568"/>
      <c r="F11" s="568"/>
      <c r="G11" s="568"/>
      <c r="H11" s="568"/>
      <c r="I11" s="568"/>
      <c r="J11" s="568"/>
      <c r="K11" s="568"/>
      <c r="L11" s="568"/>
      <c r="M11" s="568"/>
      <c r="N11" s="568"/>
      <c r="O11" s="568"/>
      <c r="P11" s="568"/>
      <c r="Q11" s="568"/>
      <c r="R11" s="568"/>
      <c r="S11" s="568"/>
      <c r="T11" s="568"/>
      <c r="U11" s="568"/>
      <c r="V11" s="568"/>
      <c r="W11" s="568"/>
      <c r="X11" s="568"/>
      <c r="Y11" s="568"/>
      <c r="Z11" s="568"/>
      <c r="AA11" s="568"/>
      <c r="AB11" s="568"/>
      <c r="AC11" s="568"/>
      <c r="AD11" s="568"/>
      <c r="AE11" s="568"/>
      <c r="AF11" s="568"/>
      <c r="AG11" s="568"/>
      <c r="AH11" s="568"/>
      <c r="AI11" s="568"/>
      <c r="AJ11" s="568"/>
      <c r="AK11" s="568"/>
      <c r="AL11" s="568"/>
      <c r="AM11" s="568"/>
      <c r="AN11" s="568"/>
      <c r="AO11" s="568"/>
      <c r="AP11" s="568"/>
      <c r="AQ11" s="568"/>
      <c r="AR11" s="568"/>
      <c r="AS11" s="568"/>
      <c r="AT11" s="568"/>
      <c r="AU11" s="568"/>
      <c r="AV11" s="568"/>
      <c r="AW11" s="568"/>
      <c r="AX11" s="568"/>
      <c r="AY11" s="568"/>
      <c r="AZ11" s="568"/>
      <c r="BA11" s="568"/>
      <c r="BB11" s="568"/>
      <c r="BC11" s="568"/>
      <c r="BD11" s="568"/>
      <c r="BE11" s="568"/>
      <c r="BF11" s="568"/>
      <c r="BG11" s="568"/>
      <c r="BH11" s="568"/>
      <c r="BI11" s="568"/>
      <c r="BJ11" s="568"/>
      <c r="BK11" s="568"/>
      <c r="BL11" s="568"/>
      <c r="BM11" s="568"/>
      <c r="BN11" s="569"/>
      <c r="BR11" s="318"/>
      <c r="BS11" s="318"/>
      <c r="BT11" s="318"/>
    </row>
    <row r="12" spans="2:72" ht="18" customHeight="1">
      <c r="B12" s="5"/>
      <c r="C12" s="11" t="s">
        <v>45</v>
      </c>
      <c r="D12" s="10"/>
      <c r="E12" s="10"/>
      <c r="F12" s="10"/>
      <c r="G12" s="10"/>
      <c r="H12" s="10"/>
      <c r="I12" s="10"/>
      <c r="J12" s="10"/>
      <c r="K12" s="10"/>
      <c r="L12" s="10"/>
      <c r="M12" s="10"/>
      <c r="N12" s="10"/>
      <c r="O12" s="10"/>
      <c r="P12" s="10"/>
      <c r="Q12" s="10"/>
      <c r="R12" s="10"/>
      <c r="S12" s="10"/>
      <c r="T12" s="11" t="s">
        <v>50</v>
      </c>
      <c r="U12" s="10"/>
      <c r="V12" s="10"/>
      <c r="W12" s="10"/>
      <c r="X12" s="10"/>
      <c r="Y12" s="824"/>
      <c r="Z12" s="824"/>
      <c r="AA12" s="824"/>
      <c r="AB12" s="824"/>
      <c r="AC12" s="824"/>
      <c r="AD12" s="824"/>
      <c r="AE12" s="824"/>
      <c r="AF12" s="824"/>
      <c r="AG12" s="824"/>
      <c r="AH12" s="824"/>
      <c r="AI12" s="824"/>
      <c r="AJ12" s="824"/>
      <c r="AK12" s="824"/>
      <c r="AL12" s="824"/>
      <c r="AM12" s="10" t="s">
        <v>51</v>
      </c>
      <c r="AN12" s="10"/>
      <c r="AO12" s="10"/>
      <c r="AP12" s="10"/>
      <c r="AQ12" s="10"/>
      <c r="AR12" s="824"/>
      <c r="AS12" s="824"/>
      <c r="AT12" s="824"/>
      <c r="AU12" s="824"/>
      <c r="AV12" s="824"/>
      <c r="AW12" s="824"/>
      <c r="AX12" s="824"/>
      <c r="AY12" s="824"/>
      <c r="AZ12" s="824"/>
      <c r="BA12" s="824"/>
      <c r="BB12" s="824"/>
      <c r="BC12" s="824"/>
      <c r="BD12" s="824"/>
      <c r="BE12" s="824"/>
      <c r="BF12" s="824"/>
      <c r="BG12" s="824"/>
      <c r="BH12" s="824"/>
      <c r="BI12" s="824"/>
      <c r="BJ12" s="824"/>
      <c r="BK12" s="824"/>
      <c r="BL12" s="824"/>
      <c r="BM12" s="765"/>
      <c r="BN12" s="6"/>
      <c r="BR12" s="322">
        <v>2</v>
      </c>
      <c r="BS12" s="324">
        <f>COUNTA(Y12)+COUNTA(AR12)</f>
        <v>0</v>
      </c>
      <c r="BT12" s="324">
        <f>BR12-BS12</f>
        <v>2</v>
      </c>
    </row>
    <row r="13" spans="2:72" ht="18" customHeight="1">
      <c r="B13" s="5"/>
      <c r="C13" s="11" t="s">
        <v>46</v>
      </c>
      <c r="D13" s="10"/>
      <c r="E13" s="10"/>
      <c r="F13" s="10"/>
      <c r="G13" s="10"/>
      <c r="H13" s="10"/>
      <c r="I13" s="10"/>
      <c r="J13" s="10"/>
      <c r="K13" s="10"/>
      <c r="L13" s="10"/>
      <c r="M13" s="10"/>
      <c r="N13" s="10"/>
      <c r="O13" s="10"/>
      <c r="P13" s="10"/>
      <c r="Q13" s="10"/>
      <c r="R13" s="10"/>
      <c r="S13" s="10"/>
      <c r="T13" s="832" t="str">
        <f>IF('様式3の2③(直流発電設備)'!AR26="（電気方式を選択して下さい）","",'様式3の2③(直流発電設備)'!AR26)</f>
        <v/>
      </c>
      <c r="U13" s="833"/>
      <c r="V13" s="833"/>
      <c r="W13" s="833"/>
      <c r="X13" s="833"/>
      <c r="Y13" s="833"/>
      <c r="Z13" s="833"/>
      <c r="AA13" s="833"/>
      <c r="AB13" s="833"/>
      <c r="AC13" s="833"/>
      <c r="AD13" s="833"/>
      <c r="AE13" s="833"/>
      <c r="AF13" s="833"/>
      <c r="AG13" s="833"/>
      <c r="AH13" s="833"/>
      <c r="AI13" s="833"/>
      <c r="AJ13" s="833"/>
      <c r="AK13" s="833"/>
      <c r="AL13" s="833"/>
      <c r="AM13" s="833"/>
      <c r="AN13" s="833"/>
      <c r="AO13" s="833"/>
      <c r="AP13" s="833"/>
      <c r="AQ13" s="833"/>
      <c r="AR13" s="833"/>
      <c r="AS13" s="833"/>
      <c r="AT13" s="833"/>
      <c r="AU13" s="833"/>
      <c r="AV13" s="833"/>
      <c r="AW13" s="833"/>
      <c r="AX13" s="833"/>
      <c r="AY13" s="833"/>
      <c r="AZ13" s="833"/>
      <c r="BA13" s="833"/>
      <c r="BB13" s="833"/>
      <c r="BC13" s="833"/>
      <c r="BD13" s="833"/>
      <c r="BE13" s="833"/>
      <c r="BF13" s="833"/>
      <c r="BG13" s="833"/>
      <c r="BH13" s="833"/>
      <c r="BI13" s="833"/>
      <c r="BJ13" s="833"/>
      <c r="BK13" s="833"/>
      <c r="BL13" s="833"/>
      <c r="BM13" s="834"/>
      <c r="BN13" s="6"/>
      <c r="BR13" s="322"/>
      <c r="BS13" s="324"/>
      <c r="BT13" s="324"/>
    </row>
    <row r="14" spans="2:72" ht="18" customHeight="1">
      <c r="B14" s="5"/>
      <c r="C14" s="11" t="s">
        <v>47</v>
      </c>
      <c r="D14" s="10"/>
      <c r="E14" s="10"/>
      <c r="F14" s="10"/>
      <c r="G14" s="10"/>
      <c r="H14" s="10"/>
      <c r="I14" s="10"/>
      <c r="J14" s="10"/>
      <c r="K14" s="10"/>
      <c r="L14" s="10"/>
      <c r="M14" s="10"/>
      <c r="N14" s="10"/>
      <c r="O14" s="10"/>
      <c r="P14" s="10"/>
      <c r="Q14" s="10"/>
      <c r="R14" s="10"/>
      <c r="S14" s="10"/>
      <c r="T14" s="825"/>
      <c r="U14" s="826"/>
      <c r="V14" s="826"/>
      <c r="W14" s="826"/>
      <c r="X14" s="826"/>
      <c r="Y14" s="826"/>
      <c r="Z14" s="826"/>
      <c r="AA14" s="826"/>
      <c r="AB14" s="826"/>
      <c r="AC14" s="826"/>
      <c r="AD14" s="826"/>
      <c r="AE14" s="826"/>
      <c r="AF14" s="826"/>
      <c r="AG14" s="826"/>
      <c r="AH14" s="826"/>
      <c r="AI14" s="826"/>
      <c r="AJ14" s="826"/>
      <c r="AK14" s="826"/>
      <c r="AL14" s="826"/>
      <c r="AM14" s="10" t="s">
        <v>52</v>
      </c>
      <c r="AN14" s="314"/>
      <c r="AO14" s="314"/>
      <c r="AP14" s="827" t="s">
        <v>544</v>
      </c>
      <c r="AQ14" s="828"/>
      <c r="AR14" s="829"/>
      <c r="AS14" s="830"/>
      <c r="AT14" s="830"/>
      <c r="AU14" s="830"/>
      <c r="AV14" s="830"/>
      <c r="AW14" s="830"/>
      <c r="AX14" s="830"/>
      <c r="AY14" s="830"/>
      <c r="AZ14" s="830"/>
      <c r="BA14" s="830"/>
      <c r="BB14" s="830"/>
      <c r="BC14" s="830"/>
      <c r="BD14" s="830"/>
      <c r="BE14" s="830"/>
      <c r="BF14" s="830"/>
      <c r="BG14" s="830"/>
      <c r="BH14" s="830"/>
      <c r="BI14" s="830"/>
      <c r="BJ14" s="830"/>
      <c r="BK14" s="830"/>
      <c r="BL14" s="830"/>
      <c r="BM14" s="831"/>
      <c r="BN14" s="6"/>
      <c r="BR14" s="322">
        <v>2</v>
      </c>
      <c r="BS14" s="324">
        <f>COUNTA(T14)+COUNTA(AR14)</f>
        <v>0</v>
      </c>
      <c r="BT14" s="324">
        <f t="shared" ref="BT14:BT15" si="2">BR14-BS14</f>
        <v>2</v>
      </c>
    </row>
    <row r="15" spans="2:72" ht="18" customHeight="1">
      <c r="B15" s="5"/>
      <c r="C15" s="11" t="s">
        <v>73</v>
      </c>
      <c r="D15" s="10"/>
      <c r="E15" s="10"/>
      <c r="F15" s="10"/>
      <c r="G15" s="10"/>
      <c r="H15" s="10"/>
      <c r="I15" s="10"/>
      <c r="J15" s="10"/>
      <c r="K15" s="10"/>
      <c r="L15" s="10"/>
      <c r="M15" s="10"/>
      <c r="N15" s="10"/>
      <c r="O15" s="10"/>
      <c r="P15" s="10"/>
      <c r="Q15" s="10"/>
      <c r="R15" s="10"/>
      <c r="S15" s="10"/>
      <c r="T15" s="825"/>
      <c r="U15" s="826"/>
      <c r="V15" s="826"/>
      <c r="W15" s="826"/>
      <c r="X15" s="826"/>
      <c r="Y15" s="826"/>
      <c r="Z15" s="826"/>
      <c r="AA15" s="826"/>
      <c r="AB15" s="826"/>
      <c r="AC15" s="826"/>
      <c r="AD15" s="826"/>
      <c r="AE15" s="826"/>
      <c r="AF15" s="826"/>
      <c r="AG15" s="826"/>
      <c r="AH15" s="826"/>
      <c r="AI15" s="826"/>
      <c r="AJ15" s="826"/>
      <c r="AK15" s="826"/>
      <c r="AL15" s="826"/>
      <c r="AM15" s="10" t="s">
        <v>27</v>
      </c>
      <c r="AN15" s="314"/>
      <c r="AO15" s="314"/>
      <c r="AP15" s="827" t="s">
        <v>544</v>
      </c>
      <c r="AQ15" s="828"/>
      <c r="AR15" s="829"/>
      <c r="AS15" s="830"/>
      <c r="AT15" s="830"/>
      <c r="AU15" s="830"/>
      <c r="AV15" s="830"/>
      <c r="AW15" s="830"/>
      <c r="AX15" s="830"/>
      <c r="AY15" s="830"/>
      <c r="AZ15" s="830"/>
      <c r="BA15" s="830"/>
      <c r="BB15" s="830"/>
      <c r="BC15" s="830"/>
      <c r="BD15" s="830"/>
      <c r="BE15" s="830"/>
      <c r="BF15" s="830"/>
      <c r="BG15" s="830"/>
      <c r="BH15" s="830"/>
      <c r="BI15" s="830"/>
      <c r="BJ15" s="830"/>
      <c r="BK15" s="830"/>
      <c r="BL15" s="830"/>
      <c r="BM15" s="831"/>
      <c r="BN15" s="6"/>
      <c r="BR15" s="322">
        <v>2</v>
      </c>
      <c r="BS15" s="324">
        <f>COUNTA(T15)+COUNTA(AR15)</f>
        <v>0</v>
      </c>
      <c r="BT15" s="324">
        <f t="shared" si="2"/>
        <v>2</v>
      </c>
    </row>
    <row r="16" spans="2:72" ht="18" customHeight="1">
      <c r="B16" s="5"/>
      <c r="C16" s="11" t="s">
        <v>74</v>
      </c>
      <c r="D16" s="10"/>
      <c r="E16" s="10"/>
      <c r="F16" s="10"/>
      <c r="G16" s="10"/>
      <c r="H16" s="10"/>
      <c r="I16" s="10"/>
      <c r="J16" s="10"/>
      <c r="K16" s="10"/>
      <c r="L16" s="10"/>
      <c r="M16" s="10"/>
      <c r="N16" s="10"/>
      <c r="O16" s="10"/>
      <c r="P16" s="10"/>
      <c r="Q16" s="10"/>
      <c r="R16" s="10"/>
      <c r="S16" s="10"/>
      <c r="T16" s="825"/>
      <c r="U16" s="826"/>
      <c r="V16" s="826"/>
      <c r="W16" s="826"/>
      <c r="X16" s="826"/>
      <c r="Y16" s="826"/>
      <c r="Z16" s="826"/>
      <c r="AA16" s="826"/>
      <c r="AB16" s="826"/>
      <c r="AC16" s="826"/>
      <c r="AD16" s="826"/>
      <c r="AE16" s="826"/>
      <c r="AF16" s="826"/>
      <c r="AG16" s="826"/>
      <c r="AH16" s="826"/>
      <c r="AI16" s="826"/>
      <c r="AJ16" s="826"/>
      <c r="AK16" s="826"/>
      <c r="AL16" s="826"/>
      <c r="AM16" s="10" t="s">
        <v>53</v>
      </c>
      <c r="AN16" s="10"/>
      <c r="AO16" s="10"/>
      <c r="AP16" s="10"/>
      <c r="AQ16" s="10"/>
      <c r="AR16" s="826"/>
      <c r="AS16" s="826"/>
      <c r="AT16" s="826"/>
      <c r="AU16" s="826"/>
      <c r="AV16" s="826"/>
      <c r="AW16" s="826"/>
      <c r="AX16" s="826"/>
      <c r="AY16" s="826"/>
      <c r="AZ16" s="826"/>
      <c r="BA16" s="826"/>
      <c r="BB16" s="826"/>
      <c r="BC16" s="826"/>
      <c r="BD16" s="826"/>
      <c r="BE16" s="826"/>
      <c r="BF16" s="826"/>
      <c r="BG16" s="826"/>
      <c r="BH16" s="826"/>
      <c r="BI16" s="826"/>
      <c r="BJ16" s="826"/>
      <c r="BK16" s="10" t="s">
        <v>27</v>
      </c>
      <c r="BL16" s="10"/>
      <c r="BM16" s="12"/>
      <c r="BN16" s="6"/>
      <c r="BR16" s="322">
        <v>2</v>
      </c>
      <c r="BS16" s="324">
        <f>COUNTA(T16)+COUNTA(AR16)</f>
        <v>0</v>
      </c>
      <c r="BT16" s="324">
        <f>BR16-BS16</f>
        <v>2</v>
      </c>
    </row>
    <row r="17" spans="2:72" ht="18" customHeight="1">
      <c r="B17" s="5"/>
      <c r="C17" s="11" t="s">
        <v>48</v>
      </c>
      <c r="D17" s="10"/>
      <c r="E17" s="10"/>
      <c r="F17" s="10"/>
      <c r="G17" s="10"/>
      <c r="H17" s="10"/>
      <c r="I17" s="10"/>
      <c r="J17" s="10"/>
      <c r="K17" s="10"/>
      <c r="L17" s="10"/>
      <c r="M17" s="10"/>
      <c r="N17" s="10"/>
      <c r="O17" s="10"/>
      <c r="P17" s="10"/>
      <c r="Q17" s="10"/>
      <c r="R17" s="10"/>
      <c r="S17" s="10"/>
      <c r="T17" s="835" t="str">
        <f>IF('様式3の2③(直流発電設備)'!AR27="","",TEXT('様式3の2③(直流発電設備)'!AR27/1000,"#,##0.###"))</f>
        <v/>
      </c>
      <c r="U17" s="836"/>
      <c r="V17" s="836"/>
      <c r="W17" s="836"/>
      <c r="X17" s="836"/>
      <c r="Y17" s="836"/>
      <c r="Z17" s="836"/>
      <c r="AA17" s="836"/>
      <c r="AB17" s="836"/>
      <c r="AC17" s="836"/>
      <c r="AD17" s="836"/>
      <c r="AE17" s="836"/>
      <c r="AF17" s="836"/>
      <c r="AG17" s="836"/>
      <c r="AH17" s="836"/>
      <c r="AI17" s="836"/>
      <c r="AJ17" s="836"/>
      <c r="AK17" s="836"/>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836"/>
      <c r="BH17" s="836"/>
      <c r="BI17" s="836"/>
      <c r="BJ17" s="836"/>
      <c r="BK17" s="10" t="s">
        <v>25</v>
      </c>
      <c r="BL17" s="10"/>
      <c r="BM17" s="12"/>
      <c r="BN17" s="6"/>
      <c r="BR17" s="318"/>
      <c r="BS17" s="318"/>
      <c r="BT17" s="318"/>
    </row>
    <row r="18" spans="2:72" ht="18" customHeight="1">
      <c r="B18" s="5"/>
      <c r="C18" s="11" t="s">
        <v>49</v>
      </c>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837" t="str">
        <f>IF('様式3の2③(直流発電設備)'!AR29="","",'様式3の2③(直流発電設備)'!AR29)</f>
        <v/>
      </c>
      <c r="AM18" s="838"/>
      <c r="AN18" s="838"/>
      <c r="AO18" s="838"/>
      <c r="AP18" s="838"/>
      <c r="AQ18" s="838"/>
      <c r="AR18" s="838"/>
      <c r="AS18" s="838"/>
      <c r="AT18" s="838"/>
      <c r="AU18" s="838"/>
      <c r="AV18" s="838"/>
      <c r="AW18" s="838"/>
      <c r="AX18" s="838"/>
      <c r="AY18" s="838"/>
      <c r="AZ18" s="838"/>
      <c r="BA18" s="838"/>
      <c r="BB18" s="838"/>
      <c r="BC18" s="838"/>
      <c r="BD18" s="838"/>
      <c r="BE18" s="838"/>
      <c r="BF18" s="838"/>
      <c r="BG18" s="838"/>
      <c r="BH18" s="838"/>
      <c r="BI18" s="838"/>
      <c r="BJ18" s="838"/>
      <c r="BK18" s="10" t="s">
        <v>38</v>
      </c>
      <c r="BL18" s="10"/>
      <c r="BM18" s="12"/>
      <c r="BN18" s="6"/>
      <c r="BR18" s="318"/>
      <c r="BS18" s="318"/>
      <c r="BT18" s="318"/>
    </row>
    <row r="19" spans="2:72" ht="18" customHeight="1">
      <c r="B19" s="5"/>
      <c r="C19" s="11" t="s">
        <v>75</v>
      </c>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1" t="s">
        <v>76</v>
      </c>
      <c r="AM19" s="10"/>
      <c r="AN19" s="10"/>
      <c r="AO19" s="838" t="str">
        <f>IF('様式3の2③(直流発電設備)'!AV30="","",'様式3の2③(直流発電設備)'!AV30)</f>
        <v/>
      </c>
      <c r="AP19" s="838"/>
      <c r="AQ19" s="838"/>
      <c r="AR19" s="838"/>
      <c r="AS19" s="838"/>
      <c r="AT19" s="838"/>
      <c r="AU19" s="838"/>
      <c r="AV19" s="838"/>
      <c r="AW19" s="10" t="s">
        <v>125</v>
      </c>
      <c r="AY19" s="10"/>
      <c r="AZ19" s="10"/>
      <c r="BA19" s="10"/>
      <c r="BB19" s="10"/>
      <c r="BC19" s="838" t="str">
        <f>IF('様式3の2③(直流発電設備)'!BG30="","",'様式3の2③(直流発電設備)'!BG30)</f>
        <v/>
      </c>
      <c r="BD19" s="838"/>
      <c r="BE19" s="838"/>
      <c r="BF19" s="838"/>
      <c r="BG19" s="838"/>
      <c r="BH19" s="838"/>
      <c r="BI19" s="838"/>
      <c r="BJ19" s="838"/>
      <c r="BK19" s="10" t="s">
        <v>38</v>
      </c>
      <c r="BL19" s="10"/>
      <c r="BM19" s="12"/>
      <c r="BN19" s="6"/>
      <c r="BR19" s="318"/>
      <c r="BS19" s="318"/>
      <c r="BT19" s="318"/>
    </row>
    <row r="20" spans="2:72" ht="18" customHeight="1">
      <c r="B20" s="5"/>
      <c r="C20" s="11" t="s">
        <v>282</v>
      </c>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839" t="s">
        <v>110</v>
      </c>
      <c r="AM20" s="840"/>
      <c r="AN20" s="840"/>
      <c r="AO20" s="840"/>
      <c r="AP20" s="840"/>
      <c r="AQ20" s="840"/>
      <c r="AR20" s="840"/>
      <c r="AS20" s="840"/>
      <c r="AT20" s="840"/>
      <c r="AU20" s="840"/>
      <c r="AV20" s="840"/>
      <c r="AW20" s="840"/>
      <c r="AX20" s="840"/>
      <c r="AY20" s="840"/>
      <c r="AZ20" s="840"/>
      <c r="BA20" s="840"/>
      <c r="BB20" s="840"/>
      <c r="BC20" s="840"/>
      <c r="BD20" s="840"/>
      <c r="BE20" s="840"/>
      <c r="BF20" s="840"/>
      <c r="BG20" s="840"/>
      <c r="BH20" s="840"/>
      <c r="BI20" s="840"/>
      <c r="BJ20" s="840"/>
      <c r="BK20" s="10" t="s">
        <v>55</v>
      </c>
      <c r="BL20" s="10"/>
      <c r="BM20" s="12"/>
      <c r="BN20" s="6"/>
      <c r="BR20" s="318">
        <v>1</v>
      </c>
      <c r="BS20" s="318">
        <f>IF(OR(AL20="（選択して下さい）",AL20=""),0,COUNTA(AL20))</f>
        <v>0</v>
      </c>
      <c r="BT20" s="318">
        <f>BR20-BS20</f>
        <v>1</v>
      </c>
    </row>
    <row r="21" spans="2:72" ht="18" customHeight="1">
      <c r="B21" s="5"/>
      <c r="C21" s="11" t="s">
        <v>283</v>
      </c>
      <c r="D21" s="10"/>
      <c r="E21" s="10"/>
      <c r="F21" s="10"/>
      <c r="G21" s="10"/>
      <c r="H21" s="10"/>
      <c r="I21" s="10"/>
      <c r="J21" s="10"/>
      <c r="K21" s="10"/>
      <c r="L21" s="10"/>
      <c r="M21" s="10"/>
      <c r="N21" s="10"/>
      <c r="O21" s="10"/>
      <c r="P21" s="10"/>
      <c r="Q21" s="10"/>
      <c r="R21" s="10"/>
      <c r="S21" s="10"/>
      <c r="T21" s="841" t="str">
        <f>IF('様式3の2③(直流発電設備)'!AR32="","",'様式3の2③(直流発電設備)'!AR32)</f>
        <v/>
      </c>
      <c r="U21" s="842"/>
      <c r="V21" s="842"/>
      <c r="W21" s="842"/>
      <c r="X21" s="842"/>
      <c r="Y21" s="842"/>
      <c r="Z21" s="10" t="s">
        <v>54</v>
      </c>
      <c r="AA21" s="10"/>
      <c r="AB21" s="10"/>
      <c r="AC21" s="842" t="str">
        <f>IF('様式3の2③(直流発電設備)'!BC32="","",'様式3の2③(直流発電設備)'!BC32)</f>
        <v/>
      </c>
      <c r="AD21" s="842"/>
      <c r="AE21" s="842"/>
      <c r="AF21" s="842"/>
      <c r="AG21" s="842"/>
      <c r="AH21" s="842"/>
      <c r="AI21" s="10" t="s">
        <v>55</v>
      </c>
      <c r="AJ21" s="10"/>
      <c r="AK21" s="12"/>
      <c r="AL21" s="29" t="s">
        <v>366</v>
      </c>
      <c r="AM21" s="29"/>
      <c r="AN21" s="29"/>
      <c r="AO21" s="29"/>
      <c r="AP21" s="29"/>
      <c r="AQ21" s="29"/>
      <c r="AR21" s="29"/>
      <c r="AS21" s="29"/>
      <c r="AT21" s="29"/>
      <c r="AU21" s="29"/>
      <c r="AV21" s="841" t="str">
        <f>IF('様式3の2③(直流発電設備)'!AR31="","",'様式3の2③(直流発電設備)'!AR31)</f>
        <v/>
      </c>
      <c r="AW21" s="842"/>
      <c r="AX21" s="842"/>
      <c r="AY21" s="842"/>
      <c r="AZ21" s="842"/>
      <c r="BA21" s="842"/>
      <c r="BB21" s="10" t="s">
        <v>54</v>
      </c>
      <c r="BC21" s="10"/>
      <c r="BD21" s="10"/>
      <c r="BE21" s="842" t="str">
        <f>IF('様式3の2③(直流発電設備)'!BC31="","",'様式3の2③(直流発電設備)'!BC31)</f>
        <v/>
      </c>
      <c r="BF21" s="842"/>
      <c r="BG21" s="842"/>
      <c r="BH21" s="842"/>
      <c r="BI21" s="842"/>
      <c r="BJ21" s="842"/>
      <c r="BK21" s="10" t="s">
        <v>55</v>
      </c>
      <c r="BL21" s="10"/>
      <c r="BM21" s="12"/>
      <c r="BN21" s="6"/>
      <c r="BR21" s="318"/>
      <c r="BS21" s="318"/>
      <c r="BT21" s="318"/>
    </row>
    <row r="22" spans="2:72" ht="18" customHeight="1">
      <c r="B22" s="5"/>
      <c r="C22" s="39" t="s">
        <v>308</v>
      </c>
      <c r="D22" s="94"/>
      <c r="E22" s="94"/>
      <c r="F22" s="94"/>
      <c r="G22" s="94"/>
      <c r="H22" s="94"/>
      <c r="I22" s="94"/>
      <c r="J22" s="94"/>
      <c r="K22" s="94"/>
      <c r="L22" s="94"/>
      <c r="M22" s="94"/>
      <c r="N22" s="94"/>
      <c r="O22" s="94"/>
      <c r="P22" s="94"/>
      <c r="Q22" s="94"/>
      <c r="R22" s="94"/>
      <c r="S22" s="95"/>
      <c r="T22" s="96" t="s">
        <v>60</v>
      </c>
      <c r="U22" s="69"/>
      <c r="V22" s="69"/>
      <c r="W22" s="69"/>
      <c r="X22" s="69"/>
      <c r="Y22" s="69"/>
      <c r="Z22" s="69"/>
      <c r="AA22" s="69"/>
      <c r="AB22" s="69"/>
      <c r="AC22" s="69"/>
      <c r="AD22" s="69"/>
      <c r="AE22" s="69"/>
      <c r="AF22" s="69"/>
      <c r="AG22" s="69"/>
      <c r="AH22" s="69"/>
      <c r="AI22" s="69"/>
      <c r="AJ22" s="69"/>
      <c r="AK22" s="69"/>
      <c r="AL22" s="69"/>
      <c r="AM22" s="69"/>
      <c r="AN22" s="69"/>
      <c r="AO22" s="69"/>
      <c r="AP22" s="24"/>
      <c r="AQ22" s="24"/>
      <c r="AR22" s="843" t="str">
        <f>IF('様式3の2③(直流発電設備)'!AR33="","",'様式3の2③(直流発電設備)'!AR33)</f>
        <v/>
      </c>
      <c r="AS22" s="844"/>
      <c r="AT22" s="844"/>
      <c r="AU22" s="844"/>
      <c r="AV22" s="844"/>
      <c r="AW22" s="844"/>
      <c r="AX22" s="844"/>
      <c r="AY22" s="844"/>
      <c r="AZ22" s="844"/>
      <c r="BA22" s="844"/>
      <c r="BB22" s="844"/>
      <c r="BC22" s="844"/>
      <c r="BD22" s="844"/>
      <c r="BE22" s="844"/>
      <c r="BF22" s="844"/>
      <c r="BG22" s="844"/>
      <c r="BH22" s="844"/>
      <c r="BI22" s="844"/>
      <c r="BJ22" s="844"/>
      <c r="BK22" s="24" t="s">
        <v>56</v>
      </c>
      <c r="BL22" s="24"/>
      <c r="BM22" s="25"/>
      <c r="BN22" s="6"/>
      <c r="BR22" s="318"/>
      <c r="BS22" s="318"/>
      <c r="BT22" s="318"/>
    </row>
    <row r="23" spans="2:72" ht="18" customHeight="1">
      <c r="B23" s="5"/>
      <c r="C23" s="83"/>
      <c r="D23" s="44"/>
      <c r="E23" s="44"/>
      <c r="F23" s="44"/>
      <c r="G23" s="44"/>
      <c r="H23" s="44"/>
      <c r="I23" s="44"/>
      <c r="J23" s="44"/>
      <c r="K23" s="44"/>
      <c r="L23" s="44"/>
      <c r="M23" s="44"/>
      <c r="N23" s="44"/>
      <c r="O23" s="44"/>
      <c r="P23" s="44"/>
      <c r="Q23" s="44"/>
      <c r="R23" s="44"/>
      <c r="S23" s="84"/>
      <c r="T23" s="85" t="s">
        <v>61</v>
      </c>
      <c r="U23" s="86"/>
      <c r="V23" s="86"/>
      <c r="W23" s="86"/>
      <c r="X23" s="86"/>
      <c r="Y23" s="86"/>
      <c r="Z23" s="86"/>
      <c r="AA23" s="86"/>
      <c r="AB23" s="86"/>
      <c r="AC23" s="86"/>
      <c r="AD23" s="86"/>
      <c r="AE23" s="86"/>
      <c r="AF23" s="86"/>
      <c r="AG23" s="86"/>
      <c r="AH23" s="86"/>
      <c r="AI23" s="86"/>
      <c r="AJ23" s="86"/>
      <c r="AK23" s="86"/>
      <c r="AL23" s="86"/>
      <c r="AM23" s="86"/>
      <c r="AN23" s="86"/>
      <c r="AO23" s="86"/>
      <c r="AP23" s="26"/>
      <c r="AQ23" s="26"/>
      <c r="AR23" s="845" t="str">
        <f>IF('様式3の2③(直流発電設備)'!AR34="","",'様式3の2③(直流発電設備)'!AR34)</f>
        <v/>
      </c>
      <c r="AS23" s="846"/>
      <c r="AT23" s="846"/>
      <c r="AU23" s="846"/>
      <c r="AV23" s="846"/>
      <c r="AW23" s="846"/>
      <c r="AX23" s="846"/>
      <c r="AY23" s="846"/>
      <c r="AZ23" s="846"/>
      <c r="BA23" s="846"/>
      <c r="BB23" s="846"/>
      <c r="BC23" s="846"/>
      <c r="BD23" s="846"/>
      <c r="BE23" s="846"/>
      <c r="BF23" s="846"/>
      <c r="BG23" s="846"/>
      <c r="BH23" s="846"/>
      <c r="BI23" s="846"/>
      <c r="BJ23" s="846"/>
      <c r="BK23" s="26" t="s">
        <v>56</v>
      </c>
      <c r="BL23" s="26"/>
      <c r="BM23" s="27"/>
      <c r="BN23" s="6"/>
      <c r="BR23" s="318"/>
      <c r="BS23" s="318"/>
      <c r="BT23" s="318"/>
    </row>
    <row r="24" spans="2:72" ht="18" customHeight="1">
      <c r="B24" s="5"/>
      <c r="C24" s="39" t="s">
        <v>309</v>
      </c>
      <c r="D24" s="94"/>
      <c r="E24" s="94"/>
      <c r="F24" s="94"/>
      <c r="G24" s="94"/>
      <c r="H24" s="94"/>
      <c r="I24" s="94"/>
      <c r="J24" s="94"/>
      <c r="K24" s="94"/>
      <c r="L24" s="94"/>
      <c r="M24" s="94"/>
      <c r="N24" s="94"/>
      <c r="O24" s="94"/>
      <c r="P24" s="94"/>
      <c r="Q24" s="94"/>
      <c r="R24" s="94"/>
      <c r="S24" s="95"/>
      <c r="T24" s="96" t="s">
        <v>144</v>
      </c>
      <c r="U24" s="69"/>
      <c r="V24" s="69"/>
      <c r="W24" s="69"/>
      <c r="X24" s="69"/>
      <c r="Y24" s="69"/>
      <c r="Z24" s="69"/>
      <c r="AA24" s="69"/>
      <c r="AB24" s="69"/>
      <c r="AC24" s="69"/>
      <c r="AD24" s="69"/>
      <c r="AE24" s="69"/>
      <c r="AF24" s="69"/>
      <c r="AG24" s="69"/>
      <c r="AH24" s="69"/>
      <c r="AI24" s="69"/>
      <c r="AJ24" s="69"/>
      <c r="AK24" s="69"/>
      <c r="AL24" s="69"/>
      <c r="AM24" s="69"/>
      <c r="AN24" s="69"/>
      <c r="AO24" s="69"/>
      <c r="AP24" s="24"/>
      <c r="AQ24" s="24"/>
      <c r="AR24" s="847" t="str">
        <f>IF('様式3の2③(直流発電設備)'!AR35="","",'様式3の2③(直流発電設備)'!AR35)</f>
        <v/>
      </c>
      <c r="AS24" s="848"/>
      <c r="AT24" s="848"/>
      <c r="AU24" s="848"/>
      <c r="AV24" s="848"/>
      <c r="AW24" s="848"/>
      <c r="AX24" s="848"/>
      <c r="AY24" s="848"/>
      <c r="AZ24" s="69" t="s">
        <v>54</v>
      </c>
      <c r="BA24" s="69"/>
      <c r="BB24" s="69"/>
      <c r="BC24" s="69"/>
      <c r="BD24" s="848" t="str">
        <f>IF('様式3の2③(直流発電設備)'!BC35="","",'様式3の2③(直流発電設備)'!BC35)</f>
        <v/>
      </c>
      <c r="BE24" s="848"/>
      <c r="BF24" s="848"/>
      <c r="BG24" s="848"/>
      <c r="BH24" s="848"/>
      <c r="BI24" s="848"/>
      <c r="BJ24" s="848"/>
      <c r="BK24" s="69" t="s">
        <v>55</v>
      </c>
      <c r="BL24" s="69"/>
      <c r="BM24" s="91"/>
      <c r="BN24" s="92"/>
      <c r="BR24" s="318"/>
      <c r="BS24" s="318"/>
      <c r="BT24" s="318"/>
    </row>
    <row r="25" spans="2:72" ht="18" customHeight="1">
      <c r="B25" s="5"/>
      <c r="C25" s="83"/>
      <c r="D25" s="44"/>
      <c r="E25" s="44"/>
      <c r="F25" s="44"/>
      <c r="G25" s="44"/>
      <c r="H25" s="44"/>
      <c r="I25" s="44"/>
      <c r="J25" s="44"/>
      <c r="K25" s="44"/>
      <c r="L25" s="44"/>
      <c r="M25" s="44"/>
      <c r="N25" s="44"/>
      <c r="O25" s="44"/>
      <c r="P25" s="44"/>
      <c r="Q25" s="44"/>
      <c r="R25" s="44"/>
      <c r="S25" s="84"/>
      <c r="T25" s="85" t="s">
        <v>281</v>
      </c>
      <c r="U25" s="86"/>
      <c r="V25" s="86"/>
      <c r="W25" s="86"/>
      <c r="X25" s="86"/>
      <c r="Y25" s="86"/>
      <c r="Z25" s="86"/>
      <c r="AA25" s="86"/>
      <c r="AB25" s="86"/>
      <c r="AC25" s="86"/>
      <c r="AD25" s="86"/>
      <c r="AE25" s="86"/>
      <c r="AF25" s="86"/>
      <c r="AG25" s="86"/>
      <c r="AH25" s="86"/>
      <c r="AI25" s="86"/>
      <c r="AJ25" s="86"/>
      <c r="AK25" s="86"/>
      <c r="AL25" s="86"/>
      <c r="AM25" s="86"/>
      <c r="AN25" s="86"/>
      <c r="AO25" s="86"/>
      <c r="AP25" s="26"/>
      <c r="AQ25" s="26"/>
      <c r="AR25" s="849" t="str">
        <f>IF('様式3の2③(直流発電設備)'!AR36="","",'様式3の2③(直流発電設備)'!AR36)</f>
        <v/>
      </c>
      <c r="AS25" s="850"/>
      <c r="AT25" s="850"/>
      <c r="AU25" s="850"/>
      <c r="AV25" s="850"/>
      <c r="AW25" s="850"/>
      <c r="AX25" s="850"/>
      <c r="AY25" s="850"/>
      <c r="AZ25" s="850"/>
      <c r="BA25" s="850"/>
      <c r="BB25" s="850"/>
      <c r="BC25" s="850"/>
      <c r="BD25" s="850"/>
      <c r="BE25" s="850"/>
      <c r="BF25" s="850"/>
      <c r="BG25" s="850"/>
      <c r="BH25" s="850"/>
      <c r="BI25" s="850"/>
      <c r="BJ25" s="850"/>
      <c r="BK25" s="86" t="s">
        <v>55</v>
      </c>
      <c r="BL25" s="86"/>
      <c r="BM25" s="93"/>
      <c r="BN25" s="92"/>
      <c r="BR25" s="318"/>
      <c r="BS25" s="318"/>
      <c r="BT25" s="318"/>
    </row>
    <row r="26" spans="2:72" ht="18" customHeight="1">
      <c r="B26" s="5"/>
      <c r="C26" s="41" t="s">
        <v>310</v>
      </c>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0"/>
      <c r="AQ26" s="10"/>
      <c r="AR26" s="855" t="s">
        <v>576</v>
      </c>
      <c r="AS26" s="577"/>
      <c r="AT26" s="577"/>
      <c r="AU26" s="577"/>
      <c r="AV26" s="577"/>
      <c r="AW26" s="577"/>
      <c r="AX26" s="577"/>
      <c r="AY26" s="577"/>
      <c r="AZ26" s="577"/>
      <c r="BA26" s="577"/>
      <c r="BB26" s="577"/>
      <c r="BC26" s="577"/>
      <c r="BD26" s="577"/>
      <c r="BE26" s="577"/>
      <c r="BF26" s="577"/>
      <c r="BG26" s="577"/>
      <c r="BH26" s="577"/>
      <c r="BI26" s="577"/>
      <c r="BJ26" s="577"/>
      <c r="BK26" s="577"/>
      <c r="BL26" s="577"/>
      <c r="BM26" s="578"/>
      <c r="BN26" s="6"/>
      <c r="BR26" s="318">
        <v>1</v>
      </c>
      <c r="BS26" s="318">
        <f>IF(OR(AR26="（電圧調整機能の選択して下さい）",AR26=""),0,COUNTA(AR26))</f>
        <v>0</v>
      </c>
      <c r="BT26" s="318">
        <f>BR26-BS26</f>
        <v>1</v>
      </c>
    </row>
    <row r="27" spans="2:72" ht="18" customHeight="1">
      <c r="B27" s="5"/>
      <c r="C27" s="41" t="s">
        <v>311</v>
      </c>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0"/>
      <c r="AQ27" s="10"/>
      <c r="AR27" s="855" t="s">
        <v>552</v>
      </c>
      <c r="AS27" s="577"/>
      <c r="AT27" s="577"/>
      <c r="AU27" s="577"/>
      <c r="AV27" s="577"/>
      <c r="AW27" s="577"/>
      <c r="AX27" s="577"/>
      <c r="AY27" s="577"/>
      <c r="AZ27" s="577"/>
      <c r="BA27" s="577"/>
      <c r="BB27" s="577"/>
      <c r="BC27" s="577"/>
      <c r="BD27" s="577"/>
      <c r="BE27" s="577"/>
      <c r="BF27" s="577"/>
      <c r="BG27" s="577"/>
      <c r="BH27" s="577"/>
      <c r="BI27" s="577"/>
      <c r="BJ27" s="577"/>
      <c r="BK27" s="577"/>
      <c r="BL27" s="577"/>
      <c r="BM27" s="578"/>
      <c r="BN27" s="6"/>
      <c r="BR27" s="318">
        <v>1</v>
      </c>
      <c r="BS27" s="318">
        <f>IF(OR(AR27="（有無を選択して下さい）",AR27=""),0,COUNTA(AR27))</f>
        <v>0</v>
      </c>
      <c r="BT27" s="318">
        <f>BR27-BS27</f>
        <v>1</v>
      </c>
    </row>
    <row r="28" spans="2:72" ht="18" customHeight="1">
      <c r="B28" s="5"/>
      <c r="C28" s="41" t="s">
        <v>312</v>
      </c>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0"/>
      <c r="AQ28" s="10"/>
      <c r="AR28" s="41"/>
      <c r="AS28" s="19"/>
      <c r="AT28" s="19"/>
      <c r="AU28" s="19"/>
      <c r="AV28" s="19"/>
      <c r="AW28" s="19"/>
      <c r="AX28" s="19" t="s">
        <v>64</v>
      </c>
      <c r="AY28" s="19"/>
      <c r="AZ28" s="19"/>
      <c r="BA28" s="19"/>
      <c r="BB28" s="19"/>
      <c r="BC28" s="19"/>
      <c r="BD28" s="19"/>
      <c r="BE28" s="19"/>
      <c r="BF28" s="19"/>
      <c r="BG28" s="19"/>
      <c r="BH28" s="19"/>
      <c r="BI28" s="19"/>
      <c r="BJ28" s="19"/>
      <c r="BK28" s="19"/>
      <c r="BL28" s="19"/>
      <c r="BM28" s="23"/>
      <c r="BN28" s="6"/>
      <c r="BR28" s="318"/>
      <c r="BS28" s="318"/>
      <c r="BT28" s="318"/>
    </row>
    <row r="29" spans="2:72" ht="18" customHeight="1">
      <c r="B29" s="5"/>
      <c r="C29" s="76" t="s">
        <v>313</v>
      </c>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65"/>
      <c r="AQ29" s="66"/>
      <c r="AR29" s="843" t="str">
        <f>IF('様式3の2③(直流発電設備)'!AR45="","",'様式3の2③(直流発電設備)'!AR45)</f>
        <v/>
      </c>
      <c r="AS29" s="844"/>
      <c r="AT29" s="844"/>
      <c r="AU29" s="844"/>
      <c r="AV29" s="844"/>
      <c r="AW29" s="844"/>
      <c r="AX29" s="844"/>
      <c r="AY29" s="844"/>
      <c r="AZ29" s="69" t="s">
        <v>195</v>
      </c>
      <c r="BA29" s="69"/>
      <c r="BB29" s="69"/>
      <c r="BC29" s="69"/>
      <c r="BD29" s="856" t="str">
        <f>IF('様式3の2③(直流発電設備)'!BC45="","",'様式3の2③(直流発電設備)'!BC45)</f>
        <v/>
      </c>
      <c r="BE29" s="856"/>
      <c r="BF29" s="856"/>
      <c r="BG29" s="856"/>
      <c r="BH29" s="856"/>
      <c r="BI29" s="856"/>
      <c r="BJ29" s="856"/>
      <c r="BK29" s="69" t="s">
        <v>80</v>
      </c>
      <c r="BL29" s="69"/>
      <c r="BM29" s="91"/>
      <c r="BN29" s="6"/>
      <c r="BR29" s="318"/>
      <c r="BS29" s="318"/>
      <c r="BT29" s="318"/>
    </row>
    <row r="30" spans="2:72" ht="18" customHeight="1">
      <c r="B30" s="5"/>
      <c r="C30" s="39" t="s">
        <v>314</v>
      </c>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14"/>
      <c r="AQ30" s="14"/>
      <c r="AR30" s="832" t="str">
        <f>IF('様式3の2(直流発電設備)'!AR40="（主回路方式を選択して下さい）","",'様式3の2(直流発電設備)'!AR40)</f>
        <v>自励式（電圧型）</v>
      </c>
      <c r="AS30" s="833"/>
      <c r="AT30" s="833"/>
      <c r="AU30" s="833"/>
      <c r="AV30" s="833"/>
      <c r="AW30" s="833"/>
      <c r="AX30" s="833"/>
      <c r="AY30" s="833"/>
      <c r="AZ30" s="833"/>
      <c r="BA30" s="833"/>
      <c r="BB30" s="833"/>
      <c r="BC30" s="833"/>
      <c r="BD30" s="833"/>
      <c r="BE30" s="833"/>
      <c r="BF30" s="833"/>
      <c r="BG30" s="833"/>
      <c r="BH30" s="833"/>
      <c r="BI30" s="833"/>
      <c r="BJ30" s="833"/>
      <c r="BK30" s="833"/>
      <c r="BL30" s="833"/>
      <c r="BM30" s="834"/>
      <c r="BN30" s="6"/>
      <c r="BR30" s="318"/>
      <c r="BS30" s="318"/>
      <c r="BT30" s="318"/>
    </row>
    <row r="31" spans="2:72" ht="18" customHeight="1">
      <c r="B31" s="5"/>
      <c r="C31" s="41" t="s">
        <v>315</v>
      </c>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0"/>
      <c r="AQ31" s="10"/>
      <c r="AR31" s="832" t="str">
        <f>IF('様式3の2(直流発電設備)'!AR41="（出力制御方式を選択して下さい）","",'様式3の2(直流発電設備)'!AR41)</f>
        <v>電流制御方式</v>
      </c>
      <c r="AS31" s="833"/>
      <c r="AT31" s="833"/>
      <c r="AU31" s="833"/>
      <c r="AV31" s="833"/>
      <c r="AW31" s="833"/>
      <c r="AX31" s="833"/>
      <c r="AY31" s="833"/>
      <c r="AZ31" s="833"/>
      <c r="BA31" s="833"/>
      <c r="BB31" s="833"/>
      <c r="BC31" s="833"/>
      <c r="BD31" s="833"/>
      <c r="BE31" s="833"/>
      <c r="BF31" s="833"/>
      <c r="BG31" s="833"/>
      <c r="BH31" s="833"/>
      <c r="BI31" s="833"/>
      <c r="BJ31" s="833"/>
      <c r="BK31" s="833"/>
      <c r="BL31" s="833"/>
      <c r="BM31" s="834"/>
      <c r="BN31" s="6"/>
      <c r="BR31" s="318"/>
      <c r="BS31" s="318"/>
      <c r="BT31" s="318"/>
    </row>
    <row r="32" spans="2:72" ht="18" customHeight="1">
      <c r="B32" s="5"/>
      <c r="C32" s="41" t="s">
        <v>316</v>
      </c>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0"/>
      <c r="AQ32" s="10"/>
      <c r="AR32" s="832" t="str">
        <f>IF('様式3の2(直流発電設備)'!AR46="（有無を選択して下さい）","",'様式3の2(直流発電設備)'!AR46)</f>
        <v>有</v>
      </c>
      <c r="AS32" s="833"/>
      <c r="AT32" s="833"/>
      <c r="AU32" s="833"/>
      <c r="AV32" s="833"/>
      <c r="AW32" s="833"/>
      <c r="AX32" s="833"/>
      <c r="AY32" s="833"/>
      <c r="AZ32" s="833"/>
      <c r="BA32" s="833"/>
      <c r="BB32" s="833"/>
      <c r="BC32" s="833"/>
      <c r="BD32" s="833"/>
      <c r="BE32" s="833"/>
      <c r="BF32" s="833"/>
      <c r="BG32" s="833"/>
      <c r="BH32" s="833"/>
      <c r="BI32" s="833"/>
      <c r="BJ32" s="833"/>
      <c r="BK32" s="833"/>
      <c r="BL32" s="833"/>
      <c r="BM32" s="834"/>
      <c r="BN32" s="6"/>
      <c r="BR32" s="318"/>
      <c r="BS32" s="318"/>
      <c r="BT32" s="318"/>
    </row>
    <row r="33" spans="2:72" ht="18" customHeight="1">
      <c r="B33" s="5"/>
      <c r="C33" s="39" t="s">
        <v>317</v>
      </c>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5"/>
      <c r="AL33" s="97" t="s">
        <v>66</v>
      </c>
      <c r="AM33" s="98"/>
      <c r="AN33" s="98"/>
      <c r="AO33" s="98"/>
      <c r="AP33" s="31"/>
      <c r="AQ33" s="34"/>
      <c r="AR33" s="847" t="str">
        <f>IF('様式3の2③(直流発電設備)'!AR50="","",'様式3の2③(直流発電設備)'!AR50)</f>
        <v/>
      </c>
      <c r="AS33" s="848"/>
      <c r="AT33" s="848"/>
      <c r="AU33" s="848"/>
      <c r="AV33" s="848"/>
      <c r="AW33" s="848"/>
      <c r="AX33" s="848"/>
      <c r="AY33" s="848"/>
      <c r="AZ33" s="848"/>
      <c r="BA33" s="848"/>
      <c r="BB33" s="848"/>
      <c r="BC33" s="848"/>
      <c r="BD33" s="848"/>
      <c r="BE33" s="848"/>
      <c r="BF33" s="848"/>
      <c r="BG33" s="848"/>
      <c r="BH33" s="848"/>
      <c r="BI33" s="848"/>
      <c r="BJ33" s="848"/>
      <c r="BK33" s="311" t="s">
        <v>38</v>
      </c>
      <c r="BL33" s="311"/>
      <c r="BM33" s="312"/>
      <c r="BN33" s="6"/>
      <c r="BR33" s="318"/>
      <c r="BS33" s="318"/>
      <c r="BT33" s="318"/>
    </row>
    <row r="34" spans="2:72" ht="18" customHeight="1">
      <c r="B34" s="5"/>
      <c r="C34" s="83"/>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84"/>
      <c r="AL34" s="99" t="s">
        <v>148</v>
      </c>
      <c r="AM34" s="100"/>
      <c r="AN34" s="100"/>
      <c r="AO34" s="100"/>
      <c r="AP34" s="33"/>
      <c r="AQ34" s="35"/>
      <c r="AR34" s="86"/>
      <c r="AS34" s="86" t="s">
        <v>67</v>
      </c>
      <c r="AT34" s="86"/>
      <c r="AU34" s="846" t="str">
        <f>IF('様式3の2③(直流発電設備)'!AU51="","",'様式3の2③(直流発電設備)'!AU51)</f>
        <v/>
      </c>
      <c r="AV34" s="846"/>
      <c r="AW34" s="846"/>
      <c r="AX34" s="846"/>
      <c r="AY34" s="86" t="s">
        <v>68</v>
      </c>
      <c r="AZ34" s="86"/>
      <c r="BA34" s="86"/>
      <c r="BB34" s="86"/>
      <c r="BC34" s="850" t="str">
        <f>IF('様式3の2③(直流発電設備)'!BC51="","",'様式3の2③(直流発電設備)'!BC51)</f>
        <v/>
      </c>
      <c r="BD34" s="850"/>
      <c r="BE34" s="850"/>
      <c r="BF34" s="850"/>
      <c r="BG34" s="850"/>
      <c r="BH34" s="850"/>
      <c r="BI34" s="850"/>
      <c r="BJ34" s="850"/>
      <c r="BK34" s="86" t="s">
        <v>38</v>
      </c>
      <c r="BL34" s="86"/>
      <c r="BM34" s="93"/>
      <c r="BN34" s="6"/>
      <c r="BR34" s="318"/>
      <c r="BS34" s="318"/>
      <c r="BT34" s="318"/>
    </row>
    <row r="35" spans="2:72" ht="18" customHeight="1">
      <c r="B35" s="5"/>
      <c r="C35" s="140" t="s">
        <v>318</v>
      </c>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c r="AP35" s="152"/>
      <c r="AQ35" s="152"/>
      <c r="AR35" s="140"/>
      <c r="AS35" s="133"/>
      <c r="AT35" s="133"/>
      <c r="AU35" s="133"/>
      <c r="AV35" s="133" t="s">
        <v>285</v>
      </c>
      <c r="AW35" s="133"/>
      <c r="AX35" s="133"/>
      <c r="AY35" s="133"/>
      <c r="AZ35" s="133"/>
      <c r="BA35" s="133"/>
      <c r="BB35" s="133"/>
      <c r="BC35" s="133"/>
      <c r="BD35" s="133"/>
      <c r="BE35" s="133"/>
      <c r="BF35" s="133"/>
      <c r="BG35" s="133"/>
      <c r="BH35" s="133"/>
      <c r="BI35" s="133"/>
      <c r="BJ35" s="133"/>
      <c r="BK35" s="133"/>
      <c r="BL35" s="133"/>
      <c r="BM35" s="134"/>
      <c r="BN35" s="6"/>
      <c r="BR35" s="318"/>
      <c r="BS35" s="318"/>
      <c r="BT35" s="318"/>
    </row>
    <row r="36" spans="2:72" ht="18" customHeight="1">
      <c r="B36" s="5"/>
      <c r="C36" s="140" t="s">
        <v>319</v>
      </c>
      <c r="D36" s="133"/>
      <c r="E36" s="133"/>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52"/>
      <c r="AQ36" s="152"/>
      <c r="AR36" s="140"/>
      <c r="AS36" s="133"/>
      <c r="AT36" s="133"/>
      <c r="AU36" s="133"/>
      <c r="AV36" s="133" t="s">
        <v>367</v>
      </c>
      <c r="AW36" s="133"/>
      <c r="AX36" s="133"/>
      <c r="AY36" s="133"/>
      <c r="AZ36" s="133"/>
      <c r="BA36" s="133"/>
      <c r="BB36" s="133"/>
      <c r="BC36" s="133"/>
      <c r="BD36" s="133"/>
      <c r="BE36" s="133"/>
      <c r="BF36" s="133"/>
      <c r="BG36" s="133"/>
      <c r="BH36" s="133"/>
      <c r="BI36" s="133"/>
      <c r="BJ36" s="133"/>
      <c r="BK36" s="133"/>
      <c r="BL36" s="133"/>
      <c r="BM36" s="134"/>
      <c r="BN36" s="6"/>
      <c r="BR36" s="318"/>
      <c r="BS36" s="318"/>
      <c r="BT36" s="318"/>
    </row>
    <row r="37" spans="2:72" ht="18" customHeight="1">
      <c r="B37" s="5"/>
      <c r="C37" s="140" t="s">
        <v>370</v>
      </c>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52"/>
      <c r="AQ37" s="152"/>
      <c r="AR37" s="851" t="s">
        <v>143</v>
      </c>
      <c r="AS37" s="852"/>
      <c r="AT37" s="852"/>
      <c r="AU37" s="852"/>
      <c r="AV37" s="852"/>
      <c r="AW37" s="852"/>
      <c r="AX37" s="852"/>
      <c r="AY37" s="852"/>
      <c r="AZ37" s="852"/>
      <c r="BA37" s="852"/>
      <c r="BB37" s="852"/>
      <c r="BC37" s="852"/>
      <c r="BD37" s="852"/>
      <c r="BE37" s="852"/>
      <c r="BF37" s="852"/>
      <c r="BG37" s="852"/>
      <c r="BH37" s="852"/>
      <c r="BI37" s="852"/>
      <c r="BJ37" s="852"/>
      <c r="BK37" s="852"/>
      <c r="BL37" s="852"/>
      <c r="BM37" s="853"/>
      <c r="BN37" s="6"/>
      <c r="BR37" s="318"/>
      <c r="BS37" s="318"/>
      <c r="BT37" s="318"/>
    </row>
    <row r="38" spans="2:72" ht="18" customHeight="1">
      <c r="B38" s="5"/>
      <c r="C38" s="140" t="s">
        <v>320</v>
      </c>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52"/>
      <c r="AQ38" s="152"/>
      <c r="AR38" s="851" t="s">
        <v>142</v>
      </c>
      <c r="AS38" s="852"/>
      <c r="AT38" s="852"/>
      <c r="AU38" s="852"/>
      <c r="AV38" s="852"/>
      <c r="AW38" s="852"/>
      <c r="AX38" s="852"/>
      <c r="AY38" s="852"/>
      <c r="AZ38" s="852"/>
      <c r="BA38" s="852"/>
      <c r="BB38" s="852"/>
      <c r="BC38" s="852"/>
      <c r="BD38" s="852"/>
      <c r="BE38" s="852"/>
      <c r="BF38" s="852"/>
      <c r="BG38" s="852"/>
      <c r="BH38" s="852"/>
      <c r="BI38" s="852"/>
      <c r="BJ38" s="852"/>
      <c r="BK38" s="852"/>
      <c r="BL38" s="852"/>
      <c r="BM38" s="853"/>
      <c r="BN38" s="6"/>
      <c r="BR38" s="318"/>
      <c r="BS38" s="318"/>
      <c r="BT38" s="318"/>
    </row>
    <row r="39" spans="2:72" ht="18" customHeight="1">
      <c r="B39" s="5"/>
      <c r="C39" s="140" t="s">
        <v>321</v>
      </c>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52"/>
      <c r="AQ39" s="152"/>
      <c r="AR39" s="140" t="s">
        <v>90</v>
      </c>
      <c r="AS39" s="133"/>
      <c r="AT39" s="133"/>
      <c r="AU39" s="854"/>
      <c r="AV39" s="854"/>
      <c r="AW39" s="854"/>
      <c r="AX39" s="854"/>
      <c r="AY39" s="854"/>
      <c r="AZ39" s="133" t="s">
        <v>27</v>
      </c>
      <c r="BA39" s="133"/>
      <c r="BB39" s="133"/>
      <c r="BC39" s="140" t="s">
        <v>91</v>
      </c>
      <c r="BD39" s="133"/>
      <c r="BE39" s="133"/>
      <c r="BF39" s="854"/>
      <c r="BG39" s="854"/>
      <c r="BH39" s="854"/>
      <c r="BI39" s="854"/>
      <c r="BJ39" s="854"/>
      <c r="BK39" s="133" t="s">
        <v>81</v>
      </c>
      <c r="BL39" s="133"/>
      <c r="BM39" s="134"/>
      <c r="BN39" s="6"/>
      <c r="BR39" s="318"/>
      <c r="BS39" s="318"/>
      <c r="BT39" s="318"/>
    </row>
    <row r="40" spans="2:72" ht="18" customHeight="1">
      <c r="B40" s="5"/>
      <c r="C40" s="38" t="s">
        <v>369</v>
      </c>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BN40" s="6"/>
    </row>
    <row r="41" spans="2:72" ht="18" customHeight="1">
      <c r="B41" s="5"/>
      <c r="C41" s="38" t="s">
        <v>368</v>
      </c>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BN41" s="6"/>
    </row>
    <row r="42" spans="2:72" ht="18" customHeight="1">
      <c r="B42" s="5"/>
      <c r="C42" s="38" t="s">
        <v>88</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BN42" s="6"/>
    </row>
    <row r="43" spans="2:72" ht="18" customHeight="1">
      <c r="B43" s="5"/>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BN43" s="6"/>
    </row>
    <row r="44" spans="2:72" ht="18" customHeight="1">
      <c r="B44" s="5"/>
      <c r="BN44" s="6"/>
    </row>
    <row r="45" spans="2:72" ht="18" customHeight="1">
      <c r="B45" s="5"/>
      <c r="C45" s="1" t="s">
        <v>69</v>
      </c>
      <c r="BN45" s="6"/>
    </row>
    <row r="46" spans="2:72" ht="18" customHeight="1">
      <c r="B46" s="5"/>
      <c r="D46" s="38" t="s">
        <v>77</v>
      </c>
      <c r="BN46" s="6"/>
    </row>
    <row r="47" spans="2:72" ht="18" customHeight="1">
      <c r="B47" s="5"/>
      <c r="D47" s="38" t="s">
        <v>78</v>
      </c>
      <c r="BN47" s="6"/>
    </row>
    <row r="48" spans="2:72" ht="18" customHeight="1">
      <c r="B48" s="5"/>
      <c r="D48" s="38" t="s">
        <v>79</v>
      </c>
      <c r="BN48" s="6"/>
    </row>
    <row r="49" spans="2:66" ht="18" customHeight="1">
      <c r="B49" s="5"/>
      <c r="D49" s="38"/>
      <c r="BN49" s="6"/>
    </row>
    <row r="50" spans="2:66" ht="18" customHeight="1">
      <c r="B50" s="5"/>
      <c r="BN50" s="6"/>
    </row>
    <row r="51" spans="2:66" ht="18" customHeight="1">
      <c r="B51" s="5"/>
      <c r="BN51" s="6"/>
    </row>
    <row r="52" spans="2:66" ht="18" customHeight="1">
      <c r="B52" s="5"/>
      <c r="BN52" s="6"/>
    </row>
    <row r="53" spans="2:66" ht="18" customHeight="1">
      <c r="B53" s="5"/>
      <c r="BN53" s="6"/>
    </row>
    <row r="54" spans="2:66" ht="18" customHeight="1">
      <c r="B54" s="5"/>
      <c r="BN54" s="6"/>
    </row>
    <row r="55" spans="2:66" ht="18" customHeight="1">
      <c r="B55" s="5"/>
      <c r="BN55" s="6"/>
    </row>
    <row r="56" spans="2:66" ht="18" customHeight="1">
      <c r="B56" s="5"/>
      <c r="BN56" s="6"/>
    </row>
    <row r="57" spans="2:66" ht="18" customHeight="1">
      <c r="B57" s="5"/>
      <c r="BN57" s="6"/>
    </row>
    <row r="58" spans="2:66" ht="18" customHeight="1">
      <c r="B58" s="5"/>
      <c r="BN58" s="6"/>
    </row>
    <row r="59" spans="2:66" ht="18" customHeight="1">
      <c r="B59" s="5"/>
      <c r="BN59" s="6"/>
    </row>
    <row r="60" spans="2:66" ht="18" customHeight="1" thickBot="1">
      <c r="B60" s="7"/>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9"/>
    </row>
  </sheetData>
  <sheetProtection selectLockedCells="1"/>
  <mergeCells count="53">
    <mergeCell ref="AU39:AY39"/>
    <mergeCell ref="BF39:BJ39"/>
    <mergeCell ref="AR27:BM27"/>
    <mergeCell ref="AR29:AY29"/>
    <mergeCell ref="BD29:BJ29"/>
    <mergeCell ref="AR30:BM30"/>
    <mergeCell ref="AR31:BM31"/>
    <mergeCell ref="AR32:BM32"/>
    <mergeCell ref="AR33:BJ33"/>
    <mergeCell ref="AU34:AX34"/>
    <mergeCell ref="BC34:BJ34"/>
    <mergeCell ref="AR37:BM37"/>
    <mergeCell ref="AR38:BM38"/>
    <mergeCell ref="AR26:BM26"/>
    <mergeCell ref="AL18:BJ18"/>
    <mergeCell ref="AO19:AV19"/>
    <mergeCell ref="BC19:BJ19"/>
    <mergeCell ref="AL20:BJ20"/>
    <mergeCell ref="AR22:BJ22"/>
    <mergeCell ref="AR23:BJ23"/>
    <mergeCell ref="AR24:AY24"/>
    <mergeCell ref="BD24:BJ24"/>
    <mergeCell ref="AR25:BJ25"/>
    <mergeCell ref="T21:Y21"/>
    <mergeCell ref="AC21:AH21"/>
    <mergeCell ref="AV21:BA21"/>
    <mergeCell ref="BE21:BJ21"/>
    <mergeCell ref="T15:AL15"/>
    <mergeCell ref="AP15:AQ15"/>
    <mergeCell ref="AR15:BM15"/>
    <mergeCell ref="T16:AL16"/>
    <mergeCell ref="AR16:BJ16"/>
    <mergeCell ref="T17:BJ17"/>
    <mergeCell ref="B11:BN11"/>
    <mergeCell ref="Y12:AL12"/>
    <mergeCell ref="AR12:BM12"/>
    <mergeCell ref="T13:BM13"/>
    <mergeCell ref="T14:AL14"/>
    <mergeCell ref="AP14:AQ14"/>
    <mergeCell ref="AR14:BM14"/>
    <mergeCell ref="AR9:BJ9"/>
    <mergeCell ref="BD2:BN2"/>
    <mergeCell ref="BA3:BC3"/>
    <mergeCell ref="BD3:BE3"/>
    <mergeCell ref="BF3:BG3"/>
    <mergeCell ref="BH3:BI3"/>
    <mergeCell ref="BJ3:BK3"/>
    <mergeCell ref="BL3:BM3"/>
    <mergeCell ref="B4:BN4"/>
    <mergeCell ref="AR6:AT6"/>
    <mergeCell ref="BA6:BM6"/>
    <mergeCell ref="B7:BN7"/>
    <mergeCell ref="AR8:BM8"/>
  </mergeCells>
  <phoneticPr fontId="1"/>
  <conditionalFormatting sqref="BA3 BF3 BJ3 BA6 AR8:AR9 T13 T17 AL18 AO19 BC19 T21 AC21 AV21 BE21 AR22:AR25 BD24 BD29 AR29:AR33 AU34 BC34">
    <cfRule type="expression" dxfId="10" priority="1">
      <formula>AND(NOT(ISBLANK(T3)),NOT(_xlfn.ISFORMULA(T3)))</formula>
    </cfRule>
  </conditionalFormatting>
  <dataValidations count="9">
    <dataValidation type="list" allowBlank="1" showInputMessage="1" showErrorMessage="1" sqref="AR37:BM37" xr:uid="{BC823811-7938-46B9-B06D-F9D50E8FE6F9}">
      <formula1>#REF!</formula1>
    </dataValidation>
    <dataValidation type="list" allowBlank="1" showInputMessage="1" sqref="T13:BM13 AR30:BM31" xr:uid="{576124FF-F4E3-4166-8377-6826C802C94D}">
      <formula1>#REF!</formula1>
    </dataValidation>
    <dataValidation type="list" allowBlank="1" showInputMessage="1" showErrorMessage="1" sqref="AR8:BM8" xr:uid="{634A15A1-C3A1-403E-B664-C15C5281C5EF}">
      <formula1>"太陽光"</formula1>
    </dataValidation>
    <dataValidation type="list" allowBlank="1" showInputMessage="1" showErrorMessage="1" sqref="AR38:BM38" xr:uid="{3577014F-7607-4210-82F0-CD7D60231FE6}">
      <formula1>"（該当する場合、有無を選択下さい）,有,無"</formula1>
    </dataValidation>
    <dataValidation type="list" allowBlank="1" showInputMessage="1" sqref="AR32:BM32" xr:uid="{424496E8-D0E7-46DB-9D78-D8D6F3414937}">
      <formula1>"（有無を選択下さい）,有,無"</formula1>
    </dataValidation>
    <dataValidation type="list" allowBlank="1" showInputMessage="1" sqref="BA6:BM6" xr:uid="{537132A0-FA1A-4ACB-B038-3F20A8364B6D}">
      <formula1>"新設"</formula1>
    </dataValidation>
    <dataValidation type="list" allowBlank="1" showInputMessage="1" showErrorMessage="1" sqref="AL20:BJ20" xr:uid="{971A52BF-91A9-4EF2-939E-90D6087AB612}">
      <formula1>"（選択して下さい）,50,60"</formula1>
    </dataValidation>
    <dataValidation type="list" allowBlank="1" showInputMessage="1" sqref="AR26:BM26" xr:uid="{BBB49A7D-75C6-4FC0-A126-938FDF0D875D}">
      <formula1>"（電圧調整機能の選択して下さい）,無効電力制御機能,力率一定制御機能,出力制御機能,その他（　　　　　　　）"</formula1>
    </dataValidation>
    <dataValidation type="list" allowBlank="1" showInputMessage="1" showErrorMessage="1" sqref="AR27:BM27" xr:uid="{F19DE49A-1F3D-4C15-A702-AF2EDC0A494A}">
      <formula1>"（有無を選択して下さい）,有,無"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329D-0E27-4C0E-A496-F5E64BFF6146}">
  <sheetPr codeName="Sheet8"/>
  <dimension ref="B1:BV56"/>
  <sheetViews>
    <sheetView showGridLines="0" showRuler="0" topLeftCell="A9" zoomScaleNormal="100" zoomScaleSheetLayoutView="100" zoomScalePageLayoutView="70" workbookViewId="0">
      <selection activeCell="AR16" sqref="AR16:BJ16"/>
    </sheetView>
  </sheetViews>
  <sheetFormatPr defaultColWidth="2" defaultRowHeight="18" customHeight="1" outlineLevelCol="1"/>
  <cols>
    <col min="1" max="67" width="2" style="1"/>
    <col min="68" max="68" width="28.25" style="1" bestFit="1" customWidth="1"/>
    <col min="69" max="69" width="6" style="1" customWidth="1"/>
    <col min="70" max="70" width="16.58203125" style="1" bestFit="1" customWidth="1"/>
    <col min="71" max="73" width="6.75" style="1" hidden="1" customWidth="1" outlineLevel="1"/>
    <col min="74" max="74" width="2" style="1" collapsed="1"/>
    <col min="75" max="16384" width="2" style="1"/>
  </cols>
  <sheetData>
    <row r="1" spans="2:73" ht="30" customHeight="1">
      <c r="BP1" s="317" t="s">
        <v>553</v>
      </c>
      <c r="BQ1" s="319">
        <f>BU3</f>
        <v>0</v>
      </c>
      <c r="BR1" s="317" t="s">
        <v>554</v>
      </c>
    </row>
    <row r="2" spans="2:73" ht="18" customHeight="1" thickBot="1">
      <c r="BD2" s="644" t="s">
        <v>306</v>
      </c>
      <c r="BE2" s="644"/>
      <c r="BF2" s="644"/>
      <c r="BG2" s="644"/>
      <c r="BH2" s="644"/>
      <c r="BI2" s="644"/>
      <c r="BJ2" s="644"/>
      <c r="BK2" s="644"/>
      <c r="BL2" s="644"/>
      <c r="BM2" s="644"/>
      <c r="BN2" s="644"/>
      <c r="BS2" s="315" t="s">
        <v>555</v>
      </c>
      <c r="BT2" s="315" t="s">
        <v>556</v>
      </c>
      <c r="BU2" s="315" t="s">
        <v>557</v>
      </c>
    </row>
    <row r="3" spans="2:73" ht="18" customHeight="1">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594">
        <f>IF(様式1!$BC$4="","",様式1!$BC$4)</f>
        <v>2026</v>
      </c>
      <c r="BB3" s="594"/>
      <c r="BC3" s="594"/>
      <c r="BD3" s="595" t="s">
        <v>10</v>
      </c>
      <c r="BE3" s="595"/>
      <c r="BF3" s="594">
        <f>IF(様式1!$BH$4="","",様式1!$BH$4)</f>
        <v>2</v>
      </c>
      <c r="BG3" s="594"/>
      <c r="BH3" s="595" t="s">
        <v>9</v>
      </c>
      <c r="BI3" s="595"/>
      <c r="BJ3" s="594">
        <f>IF(様式1!$BL$4="","",様式1!$BL$4)</f>
        <v>9</v>
      </c>
      <c r="BK3" s="594"/>
      <c r="BL3" s="595" t="s">
        <v>8</v>
      </c>
      <c r="BM3" s="595"/>
      <c r="BN3" s="4"/>
      <c r="BS3" s="320">
        <f t="shared" ref="BS3:BT3" si="0">SUM(BS4:BS69)</f>
        <v>17</v>
      </c>
      <c r="BT3" s="320">
        <f t="shared" si="0"/>
        <v>17</v>
      </c>
      <c r="BU3" s="320">
        <f>SUM(BU4:BU69)</f>
        <v>0</v>
      </c>
    </row>
    <row r="4" spans="2:73" ht="18" customHeight="1">
      <c r="B4" s="596" t="s">
        <v>288</v>
      </c>
      <c r="C4" s="597"/>
      <c r="D4" s="597"/>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7"/>
      <c r="AG4" s="597"/>
      <c r="AH4" s="597"/>
      <c r="AI4" s="597"/>
      <c r="AJ4" s="597"/>
      <c r="AK4" s="597"/>
      <c r="AL4" s="597"/>
      <c r="AM4" s="597"/>
      <c r="AN4" s="597"/>
      <c r="AO4" s="597"/>
      <c r="AP4" s="597"/>
      <c r="AQ4" s="597"/>
      <c r="AR4" s="597"/>
      <c r="AS4" s="597"/>
      <c r="AT4" s="597"/>
      <c r="AU4" s="597"/>
      <c r="AV4" s="597"/>
      <c r="AW4" s="597"/>
      <c r="AX4" s="597"/>
      <c r="AY4" s="597"/>
      <c r="AZ4" s="597"/>
      <c r="BA4" s="597"/>
      <c r="BB4" s="597"/>
      <c r="BC4" s="597"/>
      <c r="BD4" s="597"/>
      <c r="BE4" s="597"/>
      <c r="BF4" s="597"/>
      <c r="BG4" s="597"/>
      <c r="BH4" s="597"/>
      <c r="BI4" s="597"/>
      <c r="BJ4" s="597"/>
      <c r="BK4" s="597"/>
      <c r="BL4" s="597"/>
      <c r="BM4" s="597"/>
      <c r="BN4" s="598"/>
      <c r="BS4" s="318"/>
      <c r="BT4" s="318"/>
      <c r="BU4" s="318"/>
    </row>
    <row r="5" spans="2:73" ht="18" customHeight="1">
      <c r="B5" s="5"/>
      <c r="BA5" s="120"/>
      <c r="BB5" s="120"/>
      <c r="BC5" s="120"/>
      <c r="BD5" s="120"/>
      <c r="BE5" s="120"/>
      <c r="BF5" s="120"/>
      <c r="BG5" s="120"/>
      <c r="BH5" s="120"/>
      <c r="BI5" s="120"/>
      <c r="BJ5" s="120"/>
      <c r="BK5" s="120"/>
      <c r="BL5" s="120"/>
      <c r="BM5" s="120"/>
      <c r="BN5" s="6"/>
      <c r="BS5" s="318"/>
      <c r="BT5" s="318"/>
      <c r="BU5" s="318"/>
    </row>
    <row r="6" spans="2:73" ht="18" customHeight="1">
      <c r="B6" s="5"/>
      <c r="BN6" s="6"/>
      <c r="BS6" s="318"/>
      <c r="BT6" s="318"/>
      <c r="BU6" s="318"/>
    </row>
    <row r="7" spans="2:73" ht="18" customHeight="1">
      <c r="B7" s="559" t="s">
        <v>289</v>
      </c>
      <c r="C7" s="560"/>
      <c r="D7" s="560"/>
      <c r="E7" s="560"/>
      <c r="F7" s="560"/>
      <c r="G7" s="560"/>
      <c r="H7" s="560"/>
      <c r="I7" s="560"/>
      <c r="J7" s="560"/>
      <c r="K7" s="560"/>
      <c r="L7" s="560"/>
      <c r="M7" s="560"/>
      <c r="N7" s="560"/>
      <c r="O7" s="560"/>
      <c r="P7" s="560"/>
      <c r="Q7" s="560"/>
      <c r="R7" s="560"/>
      <c r="S7" s="560"/>
      <c r="T7" s="560"/>
      <c r="U7" s="560"/>
      <c r="V7" s="560"/>
      <c r="W7" s="560"/>
      <c r="X7" s="560"/>
      <c r="Y7" s="560"/>
      <c r="Z7" s="560"/>
      <c r="AA7" s="560"/>
      <c r="AB7" s="560"/>
      <c r="AC7" s="560"/>
      <c r="AD7" s="560"/>
      <c r="AE7" s="560"/>
      <c r="AF7" s="560"/>
      <c r="AG7" s="560"/>
      <c r="AH7" s="560"/>
      <c r="AI7" s="560"/>
      <c r="AJ7" s="560"/>
      <c r="AK7" s="560"/>
      <c r="AL7" s="560"/>
      <c r="AM7" s="560"/>
      <c r="AN7" s="560"/>
      <c r="AO7" s="560"/>
      <c r="AP7" s="560"/>
      <c r="AQ7" s="560"/>
      <c r="AR7" s="560"/>
      <c r="AS7" s="560"/>
      <c r="AT7" s="560"/>
      <c r="AU7" s="560"/>
      <c r="AV7" s="560"/>
      <c r="AW7" s="560"/>
      <c r="AX7" s="560"/>
      <c r="AY7" s="560"/>
      <c r="AZ7" s="560"/>
      <c r="BA7" s="560"/>
      <c r="BB7" s="560"/>
      <c r="BC7" s="560"/>
      <c r="BD7" s="560"/>
      <c r="BE7" s="560"/>
      <c r="BF7" s="560"/>
      <c r="BG7" s="560"/>
      <c r="BH7" s="560"/>
      <c r="BI7" s="560"/>
      <c r="BJ7" s="560"/>
      <c r="BK7" s="560"/>
      <c r="BL7" s="560"/>
      <c r="BM7" s="560"/>
      <c r="BN7" s="561"/>
      <c r="BS7" s="318"/>
      <c r="BT7" s="318"/>
      <c r="BU7" s="318"/>
    </row>
    <row r="8" spans="2:73" ht="18" customHeight="1">
      <c r="B8" s="5"/>
      <c r="C8" s="11" t="s">
        <v>290</v>
      </c>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899">
        <f>IF(様式2!L59="","",様式2!L59)</f>
        <v>0.252</v>
      </c>
      <c r="AS8" s="900"/>
      <c r="AT8" s="900"/>
      <c r="AU8" s="900"/>
      <c r="AV8" s="900"/>
      <c r="AW8" s="900"/>
      <c r="AX8" s="900"/>
      <c r="AY8" s="900"/>
      <c r="AZ8" s="900"/>
      <c r="BA8" s="900"/>
      <c r="BB8" s="900"/>
      <c r="BC8" s="900"/>
      <c r="BD8" s="900"/>
      <c r="BE8" s="900"/>
      <c r="BF8" s="900"/>
      <c r="BG8" s="900"/>
      <c r="BH8" s="900"/>
      <c r="BI8" s="900"/>
      <c r="BJ8" s="900"/>
      <c r="BK8" s="10" t="s">
        <v>27</v>
      </c>
      <c r="BL8" s="10"/>
      <c r="BM8" s="12"/>
      <c r="BN8" s="6"/>
      <c r="BS8" s="318"/>
      <c r="BT8" s="318"/>
      <c r="BU8" s="318"/>
    </row>
    <row r="9" spans="2:73" ht="18" customHeight="1">
      <c r="B9" s="5"/>
      <c r="C9" s="11" t="s">
        <v>291</v>
      </c>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899" t="str">
        <f>IF(様式2!X59="","",様式2!X59)</f>
        <v>[不明]</v>
      </c>
      <c r="AS9" s="900"/>
      <c r="AT9" s="900"/>
      <c r="AU9" s="900"/>
      <c r="AV9" s="900"/>
      <c r="AW9" s="900"/>
      <c r="AX9" s="900"/>
      <c r="AY9" s="900"/>
      <c r="AZ9" s="900"/>
      <c r="BA9" s="900"/>
      <c r="BB9" s="900"/>
      <c r="BC9" s="900"/>
      <c r="BD9" s="900"/>
      <c r="BE9" s="900"/>
      <c r="BF9" s="900"/>
      <c r="BG9" s="900"/>
      <c r="BH9" s="900"/>
      <c r="BI9" s="900"/>
      <c r="BJ9" s="900"/>
      <c r="BK9" s="10" t="s">
        <v>38</v>
      </c>
      <c r="BL9" s="10"/>
      <c r="BM9" s="12"/>
      <c r="BN9" s="6"/>
      <c r="BS9" s="318"/>
      <c r="BT9" s="318"/>
      <c r="BU9" s="318"/>
    </row>
    <row r="10" spans="2:73" ht="18" customHeight="1">
      <c r="B10" s="5"/>
      <c r="BN10" s="6"/>
      <c r="BS10" s="318"/>
      <c r="BT10" s="318"/>
      <c r="BU10" s="318"/>
    </row>
    <row r="11" spans="2:73" ht="18" customHeight="1">
      <c r="B11" s="559" t="s">
        <v>402</v>
      </c>
      <c r="C11" s="560"/>
      <c r="D11" s="560"/>
      <c r="E11" s="560"/>
      <c r="F11" s="560"/>
      <c r="G11" s="560"/>
      <c r="H11" s="560"/>
      <c r="I11" s="560"/>
      <c r="J11" s="560"/>
      <c r="K11" s="560"/>
      <c r="L11" s="560"/>
      <c r="M11" s="560"/>
      <c r="N11" s="560"/>
      <c r="O11" s="560"/>
      <c r="P11" s="560"/>
      <c r="Q11" s="560"/>
      <c r="R11" s="560"/>
      <c r="S11" s="560"/>
      <c r="T11" s="560"/>
      <c r="U11" s="560"/>
      <c r="V11" s="560"/>
      <c r="W11" s="560"/>
      <c r="X11" s="560"/>
      <c r="Y11" s="560"/>
      <c r="Z11" s="560"/>
      <c r="AA11" s="560"/>
      <c r="AB11" s="560"/>
      <c r="AC11" s="560"/>
      <c r="AD11" s="560"/>
      <c r="AE11" s="560"/>
      <c r="AF11" s="560"/>
      <c r="AG11" s="560"/>
      <c r="AH11" s="560"/>
      <c r="AI11" s="560"/>
      <c r="AJ11" s="560"/>
      <c r="AK11" s="560"/>
      <c r="AL11" s="560"/>
      <c r="AM11" s="560"/>
      <c r="AN11" s="560"/>
      <c r="AO11" s="560"/>
      <c r="AP11" s="560"/>
      <c r="AQ11" s="560"/>
      <c r="AR11" s="560"/>
      <c r="AS11" s="560"/>
      <c r="AT11" s="560"/>
      <c r="AU11" s="560"/>
      <c r="AV11" s="560"/>
      <c r="AW11" s="560"/>
      <c r="AX11" s="560"/>
      <c r="AY11" s="560"/>
      <c r="AZ11" s="560"/>
      <c r="BA11" s="560"/>
      <c r="BB11" s="560"/>
      <c r="BC11" s="560"/>
      <c r="BD11" s="560"/>
      <c r="BE11" s="560"/>
      <c r="BF11" s="560"/>
      <c r="BG11" s="560"/>
      <c r="BH11" s="560"/>
      <c r="BI11" s="560"/>
      <c r="BJ11" s="560"/>
      <c r="BK11" s="560"/>
      <c r="BL11" s="560"/>
      <c r="BM11" s="560"/>
      <c r="BN11" s="561"/>
      <c r="BS11" s="318"/>
      <c r="BT11" s="318"/>
      <c r="BU11" s="318"/>
    </row>
    <row r="12" spans="2:73" ht="18" customHeight="1">
      <c r="B12" s="5"/>
      <c r="C12" s="74" t="s">
        <v>156</v>
      </c>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657">
        <v>10</v>
      </c>
      <c r="AS12" s="658"/>
      <c r="AT12" s="658"/>
      <c r="AU12" s="658"/>
      <c r="AV12" s="658"/>
      <c r="AW12" s="658"/>
      <c r="AX12" s="658"/>
      <c r="AY12" s="658"/>
      <c r="AZ12" s="658"/>
      <c r="BA12" s="658"/>
      <c r="BB12" s="658"/>
      <c r="BC12" s="658"/>
      <c r="BD12" s="658"/>
      <c r="BE12" s="658"/>
      <c r="BF12" s="658"/>
      <c r="BG12" s="658"/>
      <c r="BH12" s="658"/>
      <c r="BI12" s="658"/>
      <c r="BJ12" s="658"/>
      <c r="BK12" s="59" t="s">
        <v>52</v>
      </c>
      <c r="BL12" s="59"/>
      <c r="BM12" s="60"/>
      <c r="BN12" s="6"/>
      <c r="BS12" s="322">
        <v>1</v>
      </c>
      <c r="BT12" s="324">
        <f>COUNTA(AR12)</f>
        <v>1</v>
      </c>
      <c r="BU12" s="324">
        <f t="shared" ref="BU12" si="1">BS12-BT12</f>
        <v>0</v>
      </c>
    </row>
    <row r="13" spans="2:73" ht="18" customHeight="1">
      <c r="B13" s="5"/>
      <c r="C13" s="74" t="s">
        <v>157</v>
      </c>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892">
        <v>6600</v>
      </c>
      <c r="AS13" s="893"/>
      <c r="AT13" s="893"/>
      <c r="AU13" s="893"/>
      <c r="AV13" s="893"/>
      <c r="AW13" s="893"/>
      <c r="AX13" s="893"/>
      <c r="AY13" s="893"/>
      <c r="AZ13" s="75" t="s">
        <v>298</v>
      </c>
      <c r="BA13" s="75"/>
      <c r="BB13" s="75"/>
      <c r="BC13" s="75"/>
      <c r="BD13" s="658" t="s">
        <v>710</v>
      </c>
      <c r="BE13" s="658"/>
      <c r="BF13" s="658"/>
      <c r="BG13" s="658"/>
      <c r="BH13" s="658"/>
      <c r="BI13" s="658"/>
      <c r="BJ13" s="658"/>
      <c r="BK13" s="59" t="s">
        <v>158</v>
      </c>
      <c r="BL13" s="59"/>
      <c r="BM13" s="60"/>
      <c r="BN13" s="6"/>
      <c r="BS13" s="322">
        <v>2</v>
      </c>
      <c r="BT13" s="324">
        <f>COUNTA(AR13)+COUNTA(BD13)</f>
        <v>2</v>
      </c>
      <c r="BU13" s="324">
        <f>BS13-BT13</f>
        <v>0</v>
      </c>
    </row>
    <row r="14" spans="2:73" ht="18" customHeight="1">
      <c r="B14" s="5"/>
      <c r="C14" s="76" t="s">
        <v>159</v>
      </c>
      <c r="D14" s="77"/>
      <c r="E14" s="77"/>
      <c r="F14" s="77"/>
      <c r="G14" s="77"/>
      <c r="H14" s="77"/>
      <c r="I14" s="77"/>
      <c r="J14" s="77"/>
      <c r="K14" s="77"/>
      <c r="L14" s="77"/>
      <c r="M14" s="77"/>
      <c r="N14" s="77"/>
      <c r="O14" s="77"/>
      <c r="P14" s="77"/>
      <c r="Q14" s="77"/>
      <c r="R14" s="77"/>
      <c r="S14" s="78"/>
      <c r="T14" s="79" t="s">
        <v>122</v>
      </c>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647">
        <v>3</v>
      </c>
      <c r="AS14" s="648"/>
      <c r="AT14" s="648"/>
      <c r="AU14" s="648"/>
      <c r="AV14" s="648"/>
      <c r="AW14" s="648"/>
      <c r="AX14" s="648"/>
      <c r="AY14" s="648"/>
      <c r="AZ14" s="648"/>
      <c r="BA14" s="648"/>
      <c r="BB14" s="648"/>
      <c r="BC14" s="648"/>
      <c r="BD14" s="648"/>
      <c r="BE14" s="648"/>
      <c r="BF14" s="648"/>
      <c r="BG14" s="648"/>
      <c r="BH14" s="648"/>
      <c r="BI14" s="648"/>
      <c r="BJ14" s="648"/>
      <c r="BK14" s="62"/>
      <c r="BL14" s="62"/>
      <c r="BM14" s="63"/>
      <c r="BN14" s="6"/>
      <c r="BS14" s="322">
        <v>1</v>
      </c>
      <c r="BT14" s="324">
        <f>COUNTA(AR14)</f>
        <v>1</v>
      </c>
      <c r="BU14" s="324">
        <f t="shared" ref="BU14:BU15" si="2">BS14-BT14</f>
        <v>0</v>
      </c>
    </row>
    <row r="15" spans="2:73" ht="18" customHeight="1">
      <c r="B15" s="5"/>
      <c r="C15" s="81"/>
      <c r="D15" s="38"/>
      <c r="E15" s="38"/>
      <c r="F15" s="38"/>
      <c r="G15" s="38"/>
      <c r="H15" s="38"/>
      <c r="I15" s="38"/>
      <c r="J15" s="38"/>
      <c r="K15" s="38"/>
      <c r="L15" s="38"/>
      <c r="M15" s="38"/>
      <c r="N15" s="38"/>
      <c r="O15" s="38"/>
      <c r="P15" s="38"/>
      <c r="Q15" s="38"/>
      <c r="R15" s="38"/>
      <c r="S15" s="82"/>
      <c r="T15" s="81" t="s">
        <v>307</v>
      </c>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894" t="s">
        <v>711</v>
      </c>
      <c r="AS15" s="895"/>
      <c r="AT15" s="895"/>
      <c r="AU15" s="895"/>
      <c r="AV15" s="895"/>
      <c r="AW15" s="895"/>
      <c r="AX15" s="895"/>
      <c r="AY15" s="895"/>
      <c r="AZ15" s="895"/>
      <c r="BA15" s="895"/>
      <c r="BB15" s="895"/>
      <c r="BC15" s="895"/>
      <c r="BD15" s="895"/>
      <c r="BE15" s="895"/>
      <c r="BF15" s="895"/>
      <c r="BG15" s="895"/>
      <c r="BH15" s="895"/>
      <c r="BI15" s="895"/>
      <c r="BJ15" s="895"/>
      <c r="BK15" s="1" t="s">
        <v>280</v>
      </c>
      <c r="BM15" s="20"/>
      <c r="BN15" s="6"/>
      <c r="BS15" s="322">
        <v>1</v>
      </c>
      <c r="BT15" s="324">
        <f>COUNTA(AR15)</f>
        <v>1</v>
      </c>
      <c r="BU15" s="324">
        <f t="shared" si="2"/>
        <v>0</v>
      </c>
    </row>
    <row r="16" spans="2:73" ht="18" customHeight="1">
      <c r="B16" s="5"/>
      <c r="C16" s="83"/>
      <c r="D16" s="44"/>
      <c r="E16" s="44"/>
      <c r="F16" s="44"/>
      <c r="G16" s="44"/>
      <c r="H16" s="44"/>
      <c r="I16" s="44"/>
      <c r="J16" s="44"/>
      <c r="K16" s="44"/>
      <c r="L16" s="44"/>
      <c r="M16" s="44"/>
      <c r="N16" s="44"/>
      <c r="O16" s="44"/>
      <c r="P16" s="44"/>
      <c r="Q16" s="44"/>
      <c r="R16" s="44"/>
      <c r="S16" s="84"/>
      <c r="T16" s="85" t="s">
        <v>292</v>
      </c>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96" t="s">
        <v>757</v>
      </c>
      <c r="AS16" s="700"/>
      <c r="AT16" s="700"/>
      <c r="AU16" s="700"/>
      <c r="AV16" s="700"/>
      <c r="AW16" s="700"/>
      <c r="AX16" s="700"/>
      <c r="AY16" s="700"/>
      <c r="AZ16" s="700"/>
      <c r="BA16" s="700"/>
      <c r="BB16" s="700"/>
      <c r="BC16" s="700"/>
      <c r="BD16" s="700"/>
      <c r="BE16" s="700"/>
      <c r="BF16" s="700"/>
      <c r="BG16" s="700"/>
      <c r="BH16" s="700"/>
      <c r="BI16" s="700"/>
      <c r="BJ16" s="700"/>
      <c r="BK16" s="26"/>
      <c r="BL16" s="26"/>
      <c r="BM16" s="27"/>
      <c r="BN16" s="6"/>
      <c r="BS16" s="318">
        <v>1</v>
      </c>
      <c r="BT16" s="318">
        <f>IF(OR(AR16="（制御方式を選択して下さい）",AR16=""),0,COUNTA(AR16))</f>
        <v>1</v>
      </c>
      <c r="BU16" s="318">
        <f>BS16-BT16</f>
        <v>0</v>
      </c>
    </row>
    <row r="17" spans="2:73" ht="18" customHeight="1">
      <c r="B17" s="5"/>
      <c r="C17" s="74" t="s">
        <v>160</v>
      </c>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897">
        <v>2.6</v>
      </c>
      <c r="AS17" s="898"/>
      <c r="AT17" s="898"/>
      <c r="AU17" s="898"/>
      <c r="AV17" s="898"/>
      <c r="AW17" s="898"/>
      <c r="AX17" s="898"/>
      <c r="AY17" s="898"/>
      <c r="AZ17" s="898"/>
      <c r="BA17" s="898"/>
      <c r="BB17" s="898"/>
      <c r="BC17" s="898"/>
      <c r="BD17" s="898"/>
      <c r="BE17" s="898"/>
      <c r="BF17" s="898"/>
      <c r="BG17" s="898"/>
      <c r="BH17" s="898"/>
      <c r="BI17" s="898"/>
      <c r="BJ17" s="898"/>
      <c r="BK17" s="17" t="s">
        <v>38</v>
      </c>
      <c r="BL17" s="17"/>
      <c r="BM17" s="18"/>
      <c r="BN17" s="6"/>
      <c r="BS17" s="322">
        <v>1</v>
      </c>
      <c r="BT17" s="324">
        <f t="shared" ref="BT17:BT18" si="3">COUNTA(AR17)</f>
        <v>1</v>
      </c>
      <c r="BU17" s="324">
        <f t="shared" ref="BU17:BU18" si="4">BS17-BT17</f>
        <v>0</v>
      </c>
    </row>
    <row r="18" spans="2:73" ht="18" customHeight="1">
      <c r="B18" s="5"/>
      <c r="C18" s="74" t="s">
        <v>293</v>
      </c>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897">
        <v>1</v>
      </c>
      <c r="AS18" s="898"/>
      <c r="AT18" s="898"/>
      <c r="AU18" s="898"/>
      <c r="AV18" s="898"/>
      <c r="AW18" s="898"/>
      <c r="AX18" s="898"/>
      <c r="AY18" s="898"/>
      <c r="AZ18" s="898"/>
      <c r="BA18" s="898"/>
      <c r="BB18" s="898"/>
      <c r="BC18" s="898"/>
      <c r="BD18" s="898"/>
      <c r="BE18" s="898"/>
      <c r="BF18" s="898"/>
      <c r="BG18" s="898"/>
      <c r="BH18" s="898"/>
      <c r="BI18" s="898"/>
      <c r="BJ18" s="898"/>
      <c r="BK18" s="59" t="s">
        <v>32</v>
      </c>
      <c r="BL18" s="59"/>
      <c r="BM18" s="60"/>
      <c r="BN18" s="6"/>
      <c r="BS18" s="322">
        <v>1</v>
      </c>
      <c r="BT18" s="324">
        <f t="shared" si="3"/>
        <v>1</v>
      </c>
      <c r="BU18" s="324">
        <f t="shared" si="4"/>
        <v>0</v>
      </c>
    </row>
    <row r="19" spans="2:73" ht="18" customHeight="1">
      <c r="B19" s="5"/>
      <c r="BN19" s="6"/>
      <c r="BS19" s="318"/>
      <c r="BT19" s="318"/>
      <c r="BU19" s="318"/>
    </row>
    <row r="20" spans="2:73" ht="18" customHeight="1">
      <c r="B20" s="559" t="s">
        <v>286</v>
      </c>
      <c r="C20" s="560"/>
      <c r="D20" s="560"/>
      <c r="E20" s="560"/>
      <c r="F20" s="560"/>
      <c r="G20" s="560"/>
      <c r="H20" s="560"/>
      <c r="I20" s="560"/>
      <c r="J20" s="560"/>
      <c r="K20" s="560"/>
      <c r="L20" s="560"/>
      <c r="M20" s="560"/>
      <c r="N20" s="560"/>
      <c r="O20" s="560"/>
      <c r="P20" s="560"/>
      <c r="Q20" s="560"/>
      <c r="R20" s="560"/>
      <c r="S20" s="560"/>
      <c r="T20" s="560"/>
      <c r="U20" s="560"/>
      <c r="V20" s="560"/>
      <c r="W20" s="560"/>
      <c r="X20" s="560"/>
      <c r="Y20" s="560"/>
      <c r="Z20" s="560"/>
      <c r="AA20" s="560"/>
      <c r="AB20" s="560"/>
      <c r="AC20" s="560"/>
      <c r="AD20" s="560"/>
      <c r="AE20" s="560"/>
      <c r="AF20" s="560"/>
      <c r="AG20" s="560"/>
      <c r="AH20" s="560"/>
      <c r="AI20" s="560"/>
      <c r="AJ20" s="560"/>
      <c r="AK20" s="560"/>
      <c r="AL20" s="560"/>
      <c r="AM20" s="560"/>
      <c r="AN20" s="560"/>
      <c r="AO20" s="560"/>
      <c r="AP20" s="560"/>
      <c r="AQ20" s="560"/>
      <c r="AR20" s="560"/>
      <c r="AS20" s="560"/>
      <c r="AT20" s="560"/>
      <c r="AU20" s="560"/>
      <c r="AV20" s="560"/>
      <c r="AW20" s="560"/>
      <c r="AX20" s="560"/>
      <c r="AY20" s="560"/>
      <c r="AZ20" s="560"/>
      <c r="BA20" s="560"/>
      <c r="BB20" s="560"/>
      <c r="BC20" s="560"/>
      <c r="BD20" s="560"/>
      <c r="BE20" s="560"/>
      <c r="BF20" s="560"/>
      <c r="BG20" s="560"/>
      <c r="BH20" s="560"/>
      <c r="BI20" s="560"/>
      <c r="BJ20" s="560"/>
      <c r="BK20" s="560"/>
      <c r="BL20" s="560"/>
      <c r="BM20" s="560"/>
      <c r="BN20" s="561"/>
      <c r="BS20" s="318"/>
      <c r="BT20" s="318"/>
      <c r="BU20" s="318"/>
    </row>
    <row r="21" spans="2:73" ht="18" customHeight="1">
      <c r="B21" s="5"/>
      <c r="C21" s="11" t="s">
        <v>116</v>
      </c>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885" t="s">
        <v>645</v>
      </c>
      <c r="AM21" s="886"/>
      <c r="AN21" s="886"/>
      <c r="AO21" s="886"/>
      <c r="AP21" s="886"/>
      <c r="AQ21" s="886"/>
      <c r="AR21" s="886"/>
      <c r="AS21" s="886"/>
      <c r="AT21" s="886"/>
      <c r="AU21" s="886"/>
      <c r="AV21" s="886"/>
      <c r="AW21" s="886"/>
      <c r="AX21" s="886"/>
      <c r="AY21" s="886"/>
      <c r="AZ21" s="886"/>
      <c r="BA21" s="886"/>
      <c r="BB21" s="886"/>
      <c r="BC21" s="886"/>
      <c r="BD21" s="886"/>
      <c r="BE21" s="886"/>
      <c r="BF21" s="886"/>
      <c r="BG21" s="886"/>
      <c r="BH21" s="886"/>
      <c r="BI21" s="886"/>
      <c r="BJ21" s="886"/>
      <c r="BK21" s="886"/>
      <c r="BL21" s="886"/>
      <c r="BM21" s="887"/>
      <c r="BN21" s="6"/>
      <c r="BS21" s="322">
        <v>1</v>
      </c>
      <c r="BT21" s="324">
        <f>IF(OR(AL21="（直接入力または「無」を選択して下さい）",AL21=""),0,COUNTA(AL21))</f>
        <v>1</v>
      </c>
      <c r="BU21" s="324">
        <f t="shared" ref="BU21:BU25" si="5">BS21-BT21</f>
        <v>0</v>
      </c>
    </row>
    <row r="22" spans="2:73" ht="18" customHeight="1">
      <c r="B22" s="5"/>
      <c r="C22" s="13" t="s">
        <v>117</v>
      </c>
      <c r="D22" s="14"/>
      <c r="E22" s="14"/>
      <c r="F22" s="14"/>
      <c r="G22" s="14"/>
      <c r="H22" s="14"/>
      <c r="I22" s="14"/>
      <c r="J22" s="14"/>
      <c r="K22" s="14"/>
      <c r="L22" s="14"/>
      <c r="M22" s="14"/>
      <c r="N22" s="14"/>
      <c r="O22" s="14"/>
      <c r="P22" s="14"/>
      <c r="Q22" s="14"/>
      <c r="R22" s="14"/>
      <c r="S22" s="22"/>
      <c r="T22" s="67" t="s">
        <v>118</v>
      </c>
      <c r="U22" s="68"/>
      <c r="V22" s="68"/>
      <c r="W22" s="68"/>
      <c r="X22" s="68"/>
      <c r="Y22" s="68"/>
      <c r="Z22" s="68"/>
      <c r="AA22" s="68"/>
      <c r="AB22" s="68"/>
      <c r="AC22" s="68"/>
      <c r="AD22" s="68"/>
      <c r="AE22" s="68"/>
      <c r="AF22" s="68"/>
      <c r="AG22" s="68"/>
      <c r="AH22" s="68"/>
      <c r="AI22" s="68"/>
      <c r="AJ22" s="68"/>
      <c r="AK22" s="68"/>
      <c r="AL22" s="889"/>
      <c r="AM22" s="890"/>
      <c r="AN22" s="890"/>
      <c r="AO22" s="890"/>
      <c r="AP22" s="890"/>
      <c r="AQ22" s="890"/>
      <c r="AR22" s="890"/>
      <c r="AS22" s="890"/>
      <c r="AT22" s="890"/>
      <c r="AU22" s="890"/>
      <c r="AV22" s="890"/>
      <c r="AW22" s="890"/>
      <c r="AX22" s="890"/>
      <c r="AY22" s="890"/>
      <c r="AZ22" s="890"/>
      <c r="BA22" s="890"/>
      <c r="BB22" s="890"/>
      <c r="BC22" s="890"/>
      <c r="BD22" s="890"/>
      <c r="BE22" s="890"/>
      <c r="BF22" s="890"/>
      <c r="BG22" s="890"/>
      <c r="BH22" s="890"/>
      <c r="BI22" s="890"/>
      <c r="BJ22" s="890"/>
      <c r="BK22" s="890"/>
      <c r="BL22" s="890"/>
      <c r="BM22" s="891"/>
      <c r="BN22" s="6"/>
      <c r="BS22" s="322">
        <v>1</v>
      </c>
      <c r="BT22" s="324">
        <f>IF(OR(AL21="（直接入力または「無」を選択して下さい）",,AL21="無"),1,COUNTA(AL22))</f>
        <v>1</v>
      </c>
      <c r="BU22" s="324">
        <f t="shared" si="5"/>
        <v>0</v>
      </c>
    </row>
    <row r="23" spans="2:73" ht="18" customHeight="1">
      <c r="B23" s="5"/>
      <c r="C23" s="15"/>
      <c r="S23" s="20"/>
      <c r="T23" s="28" t="s">
        <v>119</v>
      </c>
      <c r="U23" s="26"/>
      <c r="V23" s="26"/>
      <c r="W23" s="26"/>
      <c r="X23" s="26"/>
      <c r="Y23" s="26"/>
      <c r="Z23" s="26"/>
      <c r="AA23" s="26"/>
      <c r="AB23" s="26"/>
      <c r="AC23" s="26"/>
      <c r="AD23" s="26"/>
      <c r="AE23" s="26"/>
      <c r="AF23" s="26"/>
      <c r="AG23" s="26"/>
      <c r="AH23" s="26"/>
      <c r="AI23" s="26"/>
      <c r="AJ23" s="26"/>
      <c r="AK23" s="26"/>
      <c r="AL23" s="882"/>
      <c r="AM23" s="883"/>
      <c r="AN23" s="883"/>
      <c r="AO23" s="883"/>
      <c r="AP23" s="883"/>
      <c r="AQ23" s="883"/>
      <c r="AR23" s="883"/>
      <c r="AS23" s="883"/>
      <c r="AT23" s="883"/>
      <c r="AU23" s="883"/>
      <c r="AV23" s="883"/>
      <c r="AW23" s="883"/>
      <c r="AX23" s="883"/>
      <c r="AY23" s="883"/>
      <c r="AZ23" s="883"/>
      <c r="BA23" s="883"/>
      <c r="BB23" s="883"/>
      <c r="BC23" s="883"/>
      <c r="BD23" s="883"/>
      <c r="BE23" s="883"/>
      <c r="BF23" s="883"/>
      <c r="BG23" s="883"/>
      <c r="BH23" s="883"/>
      <c r="BI23" s="883"/>
      <c r="BJ23" s="883"/>
      <c r="BK23" s="883"/>
      <c r="BL23" s="883"/>
      <c r="BM23" s="884"/>
      <c r="BN23" s="6"/>
      <c r="BS23" s="322">
        <v>1</v>
      </c>
      <c r="BT23" s="324">
        <f>IF(OR(AL21="（直接入力または「無」を選択して下さい）",,AL21="無"),1,COUNTA(AL23))</f>
        <v>1</v>
      </c>
      <c r="BU23" s="324">
        <f t="shared" si="5"/>
        <v>0</v>
      </c>
    </row>
    <row r="24" spans="2:73" ht="18" customHeight="1">
      <c r="B24" s="5"/>
      <c r="C24" s="11" t="s">
        <v>120</v>
      </c>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885"/>
      <c r="AM24" s="886"/>
      <c r="AN24" s="886"/>
      <c r="AO24" s="886"/>
      <c r="AP24" s="886"/>
      <c r="AQ24" s="886"/>
      <c r="AR24" s="886"/>
      <c r="AS24" s="886"/>
      <c r="AT24" s="886"/>
      <c r="AU24" s="886"/>
      <c r="AV24" s="886"/>
      <c r="AW24" s="886"/>
      <c r="AX24" s="886"/>
      <c r="AY24" s="886"/>
      <c r="AZ24" s="886"/>
      <c r="BA24" s="886"/>
      <c r="BB24" s="886"/>
      <c r="BC24" s="886"/>
      <c r="BD24" s="886"/>
      <c r="BE24" s="886"/>
      <c r="BF24" s="886"/>
      <c r="BG24" s="886"/>
      <c r="BH24" s="886"/>
      <c r="BI24" s="886"/>
      <c r="BJ24" s="886"/>
      <c r="BK24" s="886"/>
      <c r="BL24" s="886"/>
      <c r="BM24" s="887"/>
      <c r="BN24" s="6"/>
      <c r="BS24" s="322">
        <v>1</v>
      </c>
      <c r="BT24" s="324">
        <f>IF(OR(AL21="（直接入力または「無」を選択して下さい）",,AL21="無"),1,COUNTA(AL24))</f>
        <v>1</v>
      </c>
      <c r="BU24" s="324">
        <f t="shared" si="5"/>
        <v>0</v>
      </c>
    </row>
    <row r="25" spans="2:73" ht="18" customHeight="1">
      <c r="B25" s="5"/>
      <c r="C25" s="11" t="s">
        <v>121</v>
      </c>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855" t="s">
        <v>645</v>
      </c>
      <c r="AM25" s="577"/>
      <c r="AN25" s="577"/>
      <c r="AO25" s="577"/>
      <c r="AP25" s="577"/>
      <c r="AQ25" s="577"/>
      <c r="AR25" s="577"/>
      <c r="AS25" s="577"/>
      <c r="AT25" s="577"/>
      <c r="AU25" s="577"/>
      <c r="AV25" s="577"/>
      <c r="AW25" s="577"/>
      <c r="AX25" s="577"/>
      <c r="AY25" s="577"/>
      <c r="AZ25" s="577"/>
      <c r="BA25" s="577"/>
      <c r="BB25" s="577"/>
      <c r="BC25" s="577"/>
      <c r="BD25" s="577"/>
      <c r="BE25" s="577"/>
      <c r="BF25" s="577"/>
      <c r="BG25" s="577"/>
      <c r="BH25" s="577"/>
      <c r="BI25" s="577"/>
      <c r="BJ25" s="577"/>
      <c r="BK25" s="577"/>
      <c r="BL25" s="577"/>
      <c r="BM25" s="578"/>
      <c r="BN25" s="6"/>
      <c r="BS25" s="318">
        <v>1</v>
      </c>
      <c r="BT25" s="318">
        <f>IF(OR(AL25="（有無を選択して下さい）",AL25=""),0,COUNTA(AL25))</f>
        <v>1</v>
      </c>
      <c r="BU25" s="318">
        <f t="shared" si="5"/>
        <v>0</v>
      </c>
    </row>
    <row r="26" spans="2:73" ht="18" customHeight="1">
      <c r="B26" s="5"/>
      <c r="C26" s="38" t="s">
        <v>371</v>
      </c>
      <c r="BN26" s="6"/>
      <c r="BS26" s="318"/>
      <c r="BT26" s="318"/>
      <c r="BU26" s="318"/>
    </row>
    <row r="27" spans="2:73" ht="18" customHeight="1">
      <c r="B27" s="5"/>
      <c r="BN27" s="6"/>
      <c r="BS27" s="318"/>
      <c r="BT27" s="318"/>
      <c r="BU27" s="318"/>
    </row>
    <row r="28" spans="2:73" ht="18" customHeight="1">
      <c r="B28" s="46" t="s">
        <v>356</v>
      </c>
      <c r="Q28" s="1" t="s">
        <v>18</v>
      </c>
      <c r="S28" s="888" t="s">
        <v>645</v>
      </c>
      <c r="T28" s="888"/>
      <c r="U28" s="888"/>
      <c r="V28" s="888"/>
      <c r="W28" s="888"/>
      <c r="X28" s="888"/>
      <c r="Y28" s="888"/>
      <c r="Z28" s="888"/>
      <c r="AA28" s="888"/>
      <c r="AB28" s="888"/>
      <c r="AC28" s="888"/>
      <c r="AD28" s="888"/>
      <c r="AF28" s="1" t="s">
        <v>42</v>
      </c>
      <c r="BN28" s="6"/>
      <c r="BS28" s="318">
        <v>1</v>
      </c>
      <c r="BT28" s="318">
        <f>IF(OR(S28="（有無を選択して下さい）",S28=""),0,COUNTA(S28))</f>
        <v>1</v>
      </c>
      <c r="BU28" s="318">
        <f t="shared" ref="BU28" si="6">BS28-BT28</f>
        <v>0</v>
      </c>
    </row>
    <row r="29" spans="2:73" ht="18" customHeight="1">
      <c r="B29" s="5"/>
      <c r="D29" s="87" t="s">
        <v>294</v>
      </c>
      <c r="BN29" s="6"/>
      <c r="BS29" s="318"/>
      <c r="BT29" s="318"/>
      <c r="BU29" s="318"/>
    </row>
    <row r="30" spans="2:73" ht="18" customHeight="1">
      <c r="B30" s="5"/>
      <c r="BN30" s="6"/>
      <c r="BS30" s="318"/>
      <c r="BT30" s="318"/>
      <c r="BU30" s="318"/>
    </row>
    <row r="31" spans="2:73" ht="18" customHeight="1">
      <c r="B31" s="46" t="s">
        <v>357</v>
      </c>
      <c r="Q31" s="1" t="s">
        <v>18</v>
      </c>
      <c r="S31" s="888" t="s">
        <v>645</v>
      </c>
      <c r="T31" s="888"/>
      <c r="U31" s="888"/>
      <c r="V31" s="888"/>
      <c r="W31" s="888"/>
      <c r="X31" s="888"/>
      <c r="Y31" s="888"/>
      <c r="Z31" s="888"/>
      <c r="AA31" s="888"/>
      <c r="AB31" s="888"/>
      <c r="AC31" s="888"/>
      <c r="AD31" s="888"/>
      <c r="AF31" s="1" t="s">
        <v>42</v>
      </c>
      <c r="AH31" s="1" t="s">
        <v>295</v>
      </c>
      <c r="AP31" s="1" t="s">
        <v>18</v>
      </c>
      <c r="AR31" s="888" t="s">
        <v>645</v>
      </c>
      <c r="AS31" s="888"/>
      <c r="AT31" s="888"/>
      <c r="AU31" s="888"/>
      <c r="AV31" s="888"/>
      <c r="AW31" s="888"/>
      <c r="AX31" s="888"/>
      <c r="AY31" s="888"/>
      <c r="AZ31" s="888"/>
      <c r="BA31" s="888"/>
      <c r="BB31" s="888"/>
      <c r="BC31" s="888"/>
      <c r="BE31" s="1" t="s">
        <v>42</v>
      </c>
      <c r="BN31" s="6"/>
      <c r="BS31" s="318">
        <v>1</v>
      </c>
      <c r="BT31" s="318">
        <f>IF(OR(S31="（有無を選択して下さい）",S31=""),0,COUNTA(S31))</f>
        <v>1</v>
      </c>
      <c r="BU31" s="318">
        <f t="shared" ref="BU31" si="7">BS31-BT31</f>
        <v>0</v>
      </c>
    </row>
    <row r="32" spans="2:73" ht="18" customHeight="1">
      <c r="B32" s="5"/>
      <c r="C32" s="1" t="s">
        <v>296</v>
      </c>
      <c r="AH32" s="1" t="s">
        <v>297</v>
      </c>
      <c r="BN32" s="6"/>
      <c r="BS32" s="318">
        <v>1</v>
      </c>
      <c r="BT32" s="318">
        <f>IF(OR(AR31="（有無を選択して下さい）",AR31=""),0,COUNTA(AR31))</f>
        <v>1</v>
      </c>
      <c r="BU32" s="318">
        <f t="shared" ref="BU32" si="8">BS32-BT32</f>
        <v>0</v>
      </c>
    </row>
    <row r="33" spans="2:73" ht="18" customHeight="1">
      <c r="B33" s="5"/>
      <c r="C33" s="659"/>
      <c r="D33" s="865"/>
      <c r="E33" s="865"/>
      <c r="F33" s="865"/>
      <c r="G33" s="865"/>
      <c r="H33" s="865"/>
      <c r="I33" s="865"/>
      <c r="J33" s="865"/>
      <c r="K33" s="865"/>
      <c r="L33" s="865"/>
      <c r="M33" s="865"/>
      <c r="N33" s="865"/>
      <c r="O33" s="865"/>
      <c r="P33" s="865"/>
      <c r="Q33" s="865"/>
      <c r="R33" s="865"/>
      <c r="S33" s="865"/>
      <c r="T33" s="865"/>
      <c r="U33" s="865"/>
      <c r="V33" s="865"/>
      <c r="W33" s="865"/>
      <c r="X33" s="865"/>
      <c r="Y33" s="865"/>
      <c r="Z33" s="865"/>
      <c r="AA33" s="865"/>
      <c r="AB33" s="865"/>
      <c r="AC33" s="865"/>
      <c r="AD33" s="865"/>
      <c r="AE33" s="865"/>
      <c r="AF33" s="865"/>
      <c r="AG33" s="865"/>
      <c r="AH33" s="865"/>
      <c r="AI33" s="865"/>
      <c r="AJ33" s="865"/>
      <c r="AK33" s="865"/>
      <c r="AL33" s="865"/>
      <c r="AM33" s="865"/>
      <c r="AN33" s="865"/>
      <c r="AO33" s="865"/>
      <c r="AP33" s="865"/>
      <c r="AQ33" s="865"/>
      <c r="AR33" s="865"/>
      <c r="AS33" s="865"/>
      <c r="AT33" s="865"/>
      <c r="AU33" s="865"/>
      <c r="AV33" s="865"/>
      <c r="AW33" s="865"/>
      <c r="AX33" s="865"/>
      <c r="AY33" s="865"/>
      <c r="AZ33" s="865"/>
      <c r="BA33" s="865"/>
      <c r="BB33" s="865"/>
      <c r="BC33" s="865"/>
      <c r="BD33" s="865"/>
      <c r="BE33" s="865"/>
      <c r="BF33" s="865"/>
      <c r="BG33" s="865"/>
      <c r="BH33" s="865"/>
      <c r="BI33" s="865"/>
      <c r="BJ33" s="865"/>
      <c r="BK33" s="865"/>
      <c r="BL33" s="865"/>
      <c r="BM33" s="866"/>
      <c r="BN33" s="6"/>
      <c r="BS33" s="318">
        <v>1</v>
      </c>
      <c r="BT33" s="318">
        <f>IF(OR(AR31="（有無を選択して下さい）",AR31="無"),1,COUNTA(C33))</f>
        <v>1</v>
      </c>
      <c r="BU33" s="318">
        <f>BS33-BT33</f>
        <v>0</v>
      </c>
    </row>
    <row r="34" spans="2:73" ht="18" customHeight="1">
      <c r="B34" s="5"/>
      <c r="C34" s="867"/>
      <c r="D34" s="868"/>
      <c r="E34" s="868"/>
      <c r="F34" s="868"/>
      <c r="G34" s="868"/>
      <c r="H34" s="868"/>
      <c r="I34" s="868"/>
      <c r="J34" s="868"/>
      <c r="K34" s="868"/>
      <c r="L34" s="868"/>
      <c r="M34" s="868"/>
      <c r="N34" s="868"/>
      <c r="O34" s="868"/>
      <c r="P34" s="868"/>
      <c r="Q34" s="868"/>
      <c r="R34" s="868"/>
      <c r="S34" s="868"/>
      <c r="T34" s="868"/>
      <c r="U34" s="868"/>
      <c r="V34" s="868"/>
      <c r="W34" s="868"/>
      <c r="X34" s="868"/>
      <c r="Y34" s="868"/>
      <c r="Z34" s="868"/>
      <c r="AA34" s="868"/>
      <c r="AB34" s="868"/>
      <c r="AC34" s="868"/>
      <c r="AD34" s="868"/>
      <c r="AE34" s="868"/>
      <c r="AF34" s="868"/>
      <c r="AG34" s="868"/>
      <c r="AH34" s="868"/>
      <c r="AI34" s="868"/>
      <c r="AJ34" s="868"/>
      <c r="AK34" s="868"/>
      <c r="AL34" s="868"/>
      <c r="AM34" s="868"/>
      <c r="AN34" s="868"/>
      <c r="AO34" s="868"/>
      <c r="AP34" s="868"/>
      <c r="AQ34" s="868"/>
      <c r="AR34" s="868"/>
      <c r="AS34" s="868"/>
      <c r="AT34" s="868"/>
      <c r="AU34" s="868"/>
      <c r="AV34" s="868"/>
      <c r="AW34" s="868"/>
      <c r="AX34" s="868"/>
      <c r="AY34" s="868"/>
      <c r="AZ34" s="868"/>
      <c r="BA34" s="868"/>
      <c r="BB34" s="868"/>
      <c r="BC34" s="868"/>
      <c r="BD34" s="868"/>
      <c r="BE34" s="868"/>
      <c r="BF34" s="868"/>
      <c r="BG34" s="868"/>
      <c r="BH34" s="868"/>
      <c r="BI34" s="868"/>
      <c r="BJ34" s="868"/>
      <c r="BK34" s="868"/>
      <c r="BL34" s="868"/>
      <c r="BM34" s="869"/>
      <c r="BN34" s="6"/>
      <c r="BS34" s="318"/>
      <c r="BT34" s="318"/>
      <c r="BU34" s="318"/>
    </row>
    <row r="35" spans="2:73" ht="18" customHeight="1">
      <c r="B35" s="5"/>
      <c r="C35" s="867"/>
      <c r="D35" s="868"/>
      <c r="E35" s="868"/>
      <c r="F35" s="868"/>
      <c r="G35" s="868"/>
      <c r="H35" s="868"/>
      <c r="I35" s="868"/>
      <c r="J35" s="868"/>
      <c r="K35" s="868"/>
      <c r="L35" s="868"/>
      <c r="M35" s="868"/>
      <c r="N35" s="868"/>
      <c r="O35" s="868"/>
      <c r="P35" s="868"/>
      <c r="Q35" s="868"/>
      <c r="R35" s="868"/>
      <c r="S35" s="868"/>
      <c r="T35" s="868"/>
      <c r="U35" s="868"/>
      <c r="V35" s="868"/>
      <c r="W35" s="868"/>
      <c r="X35" s="868"/>
      <c r="Y35" s="868"/>
      <c r="Z35" s="868"/>
      <c r="AA35" s="868"/>
      <c r="AB35" s="868"/>
      <c r="AC35" s="868"/>
      <c r="AD35" s="868"/>
      <c r="AE35" s="868"/>
      <c r="AF35" s="868"/>
      <c r="AG35" s="868"/>
      <c r="AH35" s="868"/>
      <c r="AI35" s="868"/>
      <c r="AJ35" s="868"/>
      <c r="AK35" s="868"/>
      <c r="AL35" s="868"/>
      <c r="AM35" s="868"/>
      <c r="AN35" s="868"/>
      <c r="AO35" s="868"/>
      <c r="AP35" s="868"/>
      <c r="AQ35" s="868"/>
      <c r="AR35" s="868"/>
      <c r="AS35" s="868"/>
      <c r="AT35" s="868"/>
      <c r="AU35" s="868"/>
      <c r="AV35" s="868"/>
      <c r="AW35" s="868"/>
      <c r="AX35" s="868"/>
      <c r="AY35" s="868"/>
      <c r="AZ35" s="868"/>
      <c r="BA35" s="868"/>
      <c r="BB35" s="868"/>
      <c r="BC35" s="868"/>
      <c r="BD35" s="868"/>
      <c r="BE35" s="868"/>
      <c r="BF35" s="868"/>
      <c r="BG35" s="868"/>
      <c r="BH35" s="868"/>
      <c r="BI35" s="868"/>
      <c r="BJ35" s="868"/>
      <c r="BK35" s="868"/>
      <c r="BL35" s="868"/>
      <c r="BM35" s="869"/>
      <c r="BN35" s="6"/>
      <c r="BS35" s="318"/>
      <c r="BT35" s="318"/>
      <c r="BU35" s="318"/>
    </row>
    <row r="36" spans="2:73" ht="18" customHeight="1">
      <c r="B36" s="5"/>
      <c r="C36" s="867"/>
      <c r="D36" s="868"/>
      <c r="E36" s="868"/>
      <c r="F36" s="868"/>
      <c r="G36" s="868"/>
      <c r="H36" s="868"/>
      <c r="I36" s="868"/>
      <c r="J36" s="868"/>
      <c r="K36" s="868"/>
      <c r="L36" s="868"/>
      <c r="M36" s="868"/>
      <c r="N36" s="868"/>
      <c r="O36" s="868"/>
      <c r="P36" s="868"/>
      <c r="Q36" s="868"/>
      <c r="R36" s="868"/>
      <c r="S36" s="868"/>
      <c r="T36" s="868"/>
      <c r="U36" s="868"/>
      <c r="V36" s="868"/>
      <c r="W36" s="868"/>
      <c r="X36" s="868"/>
      <c r="Y36" s="868"/>
      <c r="Z36" s="868"/>
      <c r="AA36" s="868"/>
      <c r="AB36" s="868"/>
      <c r="AC36" s="868"/>
      <c r="AD36" s="868"/>
      <c r="AE36" s="868"/>
      <c r="AF36" s="868"/>
      <c r="AG36" s="868"/>
      <c r="AH36" s="868"/>
      <c r="AI36" s="868"/>
      <c r="AJ36" s="868"/>
      <c r="AK36" s="868"/>
      <c r="AL36" s="868"/>
      <c r="AM36" s="868"/>
      <c r="AN36" s="868"/>
      <c r="AO36" s="868"/>
      <c r="AP36" s="868"/>
      <c r="AQ36" s="868"/>
      <c r="AR36" s="868"/>
      <c r="AS36" s="868"/>
      <c r="AT36" s="868"/>
      <c r="AU36" s="868"/>
      <c r="AV36" s="868"/>
      <c r="AW36" s="868"/>
      <c r="AX36" s="868"/>
      <c r="AY36" s="868"/>
      <c r="AZ36" s="868"/>
      <c r="BA36" s="868"/>
      <c r="BB36" s="868"/>
      <c r="BC36" s="868"/>
      <c r="BD36" s="868"/>
      <c r="BE36" s="868"/>
      <c r="BF36" s="868"/>
      <c r="BG36" s="868"/>
      <c r="BH36" s="868"/>
      <c r="BI36" s="868"/>
      <c r="BJ36" s="868"/>
      <c r="BK36" s="868"/>
      <c r="BL36" s="868"/>
      <c r="BM36" s="869"/>
      <c r="BN36" s="6"/>
      <c r="BS36" s="318"/>
      <c r="BT36" s="318"/>
      <c r="BU36" s="318"/>
    </row>
    <row r="37" spans="2:73" ht="18" customHeight="1">
      <c r="B37" s="5"/>
      <c r="C37" s="867"/>
      <c r="D37" s="868"/>
      <c r="E37" s="868"/>
      <c r="F37" s="868"/>
      <c r="G37" s="868"/>
      <c r="H37" s="868"/>
      <c r="I37" s="868"/>
      <c r="J37" s="868"/>
      <c r="K37" s="868"/>
      <c r="L37" s="868"/>
      <c r="M37" s="868"/>
      <c r="N37" s="868"/>
      <c r="O37" s="868"/>
      <c r="P37" s="868"/>
      <c r="Q37" s="868"/>
      <c r="R37" s="868"/>
      <c r="S37" s="868"/>
      <c r="T37" s="868"/>
      <c r="U37" s="868"/>
      <c r="V37" s="868"/>
      <c r="W37" s="868"/>
      <c r="X37" s="868"/>
      <c r="Y37" s="868"/>
      <c r="Z37" s="868"/>
      <c r="AA37" s="868"/>
      <c r="AB37" s="868"/>
      <c r="AC37" s="868"/>
      <c r="AD37" s="868"/>
      <c r="AE37" s="868"/>
      <c r="AF37" s="868"/>
      <c r="AG37" s="868"/>
      <c r="AH37" s="868"/>
      <c r="AI37" s="868"/>
      <c r="AJ37" s="868"/>
      <c r="AK37" s="868"/>
      <c r="AL37" s="868"/>
      <c r="AM37" s="868"/>
      <c r="AN37" s="868"/>
      <c r="AO37" s="868"/>
      <c r="AP37" s="868"/>
      <c r="AQ37" s="868"/>
      <c r="AR37" s="868"/>
      <c r="AS37" s="868"/>
      <c r="AT37" s="868"/>
      <c r="AU37" s="868"/>
      <c r="AV37" s="868"/>
      <c r="AW37" s="868"/>
      <c r="AX37" s="868"/>
      <c r="AY37" s="868"/>
      <c r="AZ37" s="868"/>
      <c r="BA37" s="868"/>
      <c r="BB37" s="868"/>
      <c r="BC37" s="868"/>
      <c r="BD37" s="868"/>
      <c r="BE37" s="868"/>
      <c r="BF37" s="868"/>
      <c r="BG37" s="868"/>
      <c r="BH37" s="868"/>
      <c r="BI37" s="868"/>
      <c r="BJ37" s="868"/>
      <c r="BK37" s="868"/>
      <c r="BL37" s="868"/>
      <c r="BM37" s="869"/>
      <c r="BN37" s="6"/>
      <c r="BS37" s="318"/>
      <c r="BT37" s="318"/>
      <c r="BU37" s="318"/>
    </row>
    <row r="38" spans="2:73" ht="18" customHeight="1">
      <c r="B38" s="5"/>
      <c r="C38" s="870"/>
      <c r="D38" s="871"/>
      <c r="E38" s="871"/>
      <c r="F38" s="871"/>
      <c r="G38" s="871"/>
      <c r="H38" s="871"/>
      <c r="I38" s="871"/>
      <c r="J38" s="871"/>
      <c r="K38" s="871"/>
      <c r="L38" s="871"/>
      <c r="M38" s="871"/>
      <c r="N38" s="871"/>
      <c r="O38" s="871"/>
      <c r="P38" s="871"/>
      <c r="Q38" s="871"/>
      <c r="R38" s="871"/>
      <c r="S38" s="871"/>
      <c r="T38" s="871"/>
      <c r="U38" s="871"/>
      <c r="V38" s="871"/>
      <c r="W38" s="871"/>
      <c r="X38" s="871"/>
      <c r="Y38" s="871"/>
      <c r="Z38" s="871"/>
      <c r="AA38" s="871"/>
      <c r="AB38" s="871"/>
      <c r="AC38" s="871"/>
      <c r="AD38" s="871"/>
      <c r="AE38" s="871"/>
      <c r="AF38" s="871"/>
      <c r="AG38" s="871"/>
      <c r="AH38" s="871"/>
      <c r="AI38" s="871"/>
      <c r="AJ38" s="871"/>
      <c r="AK38" s="871"/>
      <c r="AL38" s="871"/>
      <c r="AM38" s="871"/>
      <c r="AN38" s="871"/>
      <c r="AO38" s="871"/>
      <c r="AP38" s="871"/>
      <c r="AQ38" s="871"/>
      <c r="AR38" s="871"/>
      <c r="AS38" s="871"/>
      <c r="AT38" s="871"/>
      <c r="AU38" s="871"/>
      <c r="AV38" s="871"/>
      <c r="AW38" s="871"/>
      <c r="AX38" s="871"/>
      <c r="AY38" s="871"/>
      <c r="AZ38" s="871"/>
      <c r="BA38" s="871"/>
      <c r="BB38" s="871"/>
      <c r="BC38" s="871"/>
      <c r="BD38" s="871"/>
      <c r="BE38" s="871"/>
      <c r="BF38" s="871"/>
      <c r="BG38" s="871"/>
      <c r="BH38" s="871"/>
      <c r="BI38" s="871"/>
      <c r="BJ38" s="871"/>
      <c r="BK38" s="871"/>
      <c r="BL38" s="871"/>
      <c r="BM38" s="872"/>
      <c r="BN38" s="6"/>
      <c r="BS38" s="318"/>
      <c r="BT38" s="318"/>
      <c r="BU38" s="318"/>
    </row>
    <row r="39" spans="2:73" ht="18" customHeight="1">
      <c r="B39" s="5"/>
      <c r="BN39" s="6"/>
      <c r="BS39" s="318"/>
      <c r="BT39" s="318"/>
      <c r="BU39" s="318"/>
    </row>
    <row r="40" spans="2:73" ht="18" customHeight="1">
      <c r="B40" s="559" t="s">
        <v>287</v>
      </c>
      <c r="C40" s="560"/>
      <c r="D40" s="560"/>
      <c r="E40" s="560"/>
      <c r="F40" s="560"/>
      <c r="G40" s="560"/>
      <c r="H40" s="560"/>
      <c r="I40" s="560"/>
      <c r="J40" s="560"/>
      <c r="K40" s="560"/>
      <c r="L40" s="560"/>
      <c r="M40" s="560"/>
      <c r="N40" s="560"/>
      <c r="O40" s="560"/>
      <c r="P40" s="560"/>
      <c r="Q40" s="560"/>
      <c r="R40" s="560"/>
      <c r="S40" s="560"/>
      <c r="T40" s="560"/>
      <c r="U40" s="560"/>
      <c r="V40" s="560"/>
      <c r="W40" s="560"/>
      <c r="X40" s="560"/>
      <c r="Y40" s="560"/>
      <c r="Z40" s="560"/>
      <c r="AA40" s="560"/>
      <c r="AB40" s="560"/>
      <c r="AC40" s="560"/>
      <c r="AD40" s="560"/>
      <c r="AE40" s="560"/>
      <c r="AF40" s="560"/>
      <c r="AG40" s="560"/>
      <c r="AH40" s="560"/>
      <c r="AI40" s="560"/>
      <c r="AJ40" s="560"/>
      <c r="AK40" s="560"/>
      <c r="AL40" s="560"/>
      <c r="AM40" s="560"/>
      <c r="AN40" s="560"/>
      <c r="AO40" s="560"/>
      <c r="AP40" s="560"/>
      <c r="AQ40" s="560"/>
      <c r="AR40" s="560"/>
      <c r="AS40" s="560"/>
      <c r="AT40" s="560"/>
      <c r="AU40" s="560"/>
      <c r="AV40" s="560"/>
      <c r="AW40" s="560"/>
      <c r="AX40" s="560"/>
      <c r="AY40" s="560"/>
      <c r="AZ40" s="560"/>
      <c r="BA40" s="560"/>
      <c r="BB40" s="560"/>
      <c r="BC40" s="560"/>
      <c r="BD40" s="560"/>
      <c r="BE40" s="560"/>
      <c r="BF40" s="560"/>
      <c r="BG40" s="560"/>
      <c r="BH40" s="560"/>
      <c r="BI40" s="560"/>
      <c r="BJ40" s="560"/>
      <c r="BK40" s="560"/>
      <c r="BL40" s="560"/>
      <c r="BM40" s="560"/>
      <c r="BN40" s="561"/>
      <c r="BS40" s="318"/>
      <c r="BT40" s="318"/>
      <c r="BU40" s="318"/>
    </row>
    <row r="41" spans="2:73" ht="18" customHeight="1">
      <c r="B41" s="5"/>
      <c r="C41" s="873"/>
      <c r="D41" s="874"/>
      <c r="E41" s="874"/>
      <c r="F41" s="874"/>
      <c r="G41" s="874"/>
      <c r="H41" s="874"/>
      <c r="I41" s="874"/>
      <c r="J41" s="874"/>
      <c r="K41" s="874"/>
      <c r="L41" s="874"/>
      <c r="M41" s="874"/>
      <c r="N41" s="874"/>
      <c r="O41" s="874"/>
      <c r="P41" s="874"/>
      <c r="Q41" s="874"/>
      <c r="R41" s="874"/>
      <c r="S41" s="874"/>
      <c r="T41" s="874"/>
      <c r="U41" s="874"/>
      <c r="V41" s="874"/>
      <c r="W41" s="874"/>
      <c r="X41" s="874"/>
      <c r="Y41" s="874"/>
      <c r="Z41" s="874"/>
      <c r="AA41" s="874"/>
      <c r="AB41" s="874"/>
      <c r="AC41" s="874"/>
      <c r="AD41" s="874"/>
      <c r="AE41" s="874"/>
      <c r="AF41" s="874"/>
      <c r="AG41" s="874"/>
      <c r="AH41" s="874"/>
      <c r="AI41" s="874"/>
      <c r="AJ41" s="874"/>
      <c r="AK41" s="874"/>
      <c r="AL41" s="874"/>
      <c r="AM41" s="874"/>
      <c r="AN41" s="874"/>
      <c r="AO41" s="874"/>
      <c r="AP41" s="874"/>
      <c r="AQ41" s="874"/>
      <c r="AR41" s="874"/>
      <c r="AS41" s="874"/>
      <c r="AT41" s="874"/>
      <c r="AU41" s="874"/>
      <c r="AV41" s="874"/>
      <c r="AW41" s="874"/>
      <c r="AX41" s="874"/>
      <c r="AY41" s="874"/>
      <c r="AZ41" s="874"/>
      <c r="BA41" s="874"/>
      <c r="BB41" s="874"/>
      <c r="BC41" s="874"/>
      <c r="BD41" s="874"/>
      <c r="BE41" s="874"/>
      <c r="BF41" s="874"/>
      <c r="BG41" s="874"/>
      <c r="BH41" s="874"/>
      <c r="BI41" s="874"/>
      <c r="BJ41" s="874"/>
      <c r="BK41" s="874"/>
      <c r="BL41" s="874"/>
      <c r="BM41" s="875"/>
      <c r="BN41" s="6"/>
      <c r="BS41" s="318"/>
      <c r="BT41" s="318"/>
      <c r="BU41" s="318"/>
    </row>
    <row r="42" spans="2:73" ht="18" customHeight="1">
      <c r="B42" s="5"/>
      <c r="C42" s="876"/>
      <c r="D42" s="877"/>
      <c r="E42" s="877"/>
      <c r="F42" s="877"/>
      <c r="G42" s="877"/>
      <c r="H42" s="877"/>
      <c r="I42" s="877"/>
      <c r="J42" s="877"/>
      <c r="K42" s="877"/>
      <c r="L42" s="877"/>
      <c r="M42" s="877"/>
      <c r="N42" s="877"/>
      <c r="O42" s="877"/>
      <c r="P42" s="877"/>
      <c r="Q42" s="877"/>
      <c r="R42" s="877"/>
      <c r="S42" s="877"/>
      <c r="T42" s="877"/>
      <c r="U42" s="877"/>
      <c r="V42" s="877"/>
      <c r="W42" s="877"/>
      <c r="X42" s="877"/>
      <c r="Y42" s="877"/>
      <c r="Z42" s="877"/>
      <c r="AA42" s="877"/>
      <c r="AB42" s="877"/>
      <c r="AC42" s="877"/>
      <c r="AD42" s="877"/>
      <c r="AE42" s="877"/>
      <c r="AF42" s="877"/>
      <c r="AG42" s="877"/>
      <c r="AH42" s="877"/>
      <c r="AI42" s="877"/>
      <c r="AJ42" s="877"/>
      <c r="AK42" s="877"/>
      <c r="AL42" s="877"/>
      <c r="AM42" s="877"/>
      <c r="AN42" s="877"/>
      <c r="AO42" s="877"/>
      <c r="AP42" s="877"/>
      <c r="AQ42" s="877"/>
      <c r="AR42" s="877"/>
      <c r="AS42" s="877"/>
      <c r="AT42" s="877"/>
      <c r="AU42" s="877"/>
      <c r="AV42" s="877"/>
      <c r="AW42" s="877"/>
      <c r="AX42" s="877"/>
      <c r="AY42" s="877"/>
      <c r="AZ42" s="877"/>
      <c r="BA42" s="877"/>
      <c r="BB42" s="877"/>
      <c r="BC42" s="877"/>
      <c r="BD42" s="877"/>
      <c r="BE42" s="877"/>
      <c r="BF42" s="877"/>
      <c r="BG42" s="877"/>
      <c r="BH42" s="877"/>
      <c r="BI42" s="877"/>
      <c r="BJ42" s="877"/>
      <c r="BK42" s="877"/>
      <c r="BL42" s="877"/>
      <c r="BM42" s="878"/>
      <c r="BN42" s="6"/>
      <c r="BS42" s="318"/>
      <c r="BT42" s="318"/>
      <c r="BU42" s="318"/>
    </row>
    <row r="43" spans="2:73" ht="18" customHeight="1">
      <c r="B43" s="5"/>
      <c r="C43" s="876"/>
      <c r="D43" s="877"/>
      <c r="E43" s="877"/>
      <c r="F43" s="877"/>
      <c r="G43" s="877"/>
      <c r="H43" s="877"/>
      <c r="I43" s="877"/>
      <c r="J43" s="877"/>
      <c r="K43" s="877"/>
      <c r="L43" s="877"/>
      <c r="M43" s="877"/>
      <c r="N43" s="877"/>
      <c r="O43" s="877"/>
      <c r="P43" s="877"/>
      <c r="Q43" s="877"/>
      <c r="R43" s="877"/>
      <c r="S43" s="877"/>
      <c r="T43" s="877"/>
      <c r="U43" s="877"/>
      <c r="V43" s="877"/>
      <c r="W43" s="877"/>
      <c r="X43" s="877"/>
      <c r="Y43" s="877"/>
      <c r="Z43" s="877"/>
      <c r="AA43" s="877"/>
      <c r="AB43" s="877"/>
      <c r="AC43" s="877"/>
      <c r="AD43" s="877"/>
      <c r="AE43" s="877"/>
      <c r="AF43" s="877"/>
      <c r="AG43" s="877"/>
      <c r="AH43" s="877"/>
      <c r="AI43" s="877"/>
      <c r="AJ43" s="877"/>
      <c r="AK43" s="877"/>
      <c r="AL43" s="877"/>
      <c r="AM43" s="877"/>
      <c r="AN43" s="877"/>
      <c r="AO43" s="877"/>
      <c r="AP43" s="877"/>
      <c r="AQ43" s="877"/>
      <c r="AR43" s="877"/>
      <c r="AS43" s="877"/>
      <c r="AT43" s="877"/>
      <c r="AU43" s="877"/>
      <c r="AV43" s="877"/>
      <c r="AW43" s="877"/>
      <c r="AX43" s="877"/>
      <c r="AY43" s="877"/>
      <c r="AZ43" s="877"/>
      <c r="BA43" s="877"/>
      <c r="BB43" s="877"/>
      <c r="BC43" s="877"/>
      <c r="BD43" s="877"/>
      <c r="BE43" s="877"/>
      <c r="BF43" s="877"/>
      <c r="BG43" s="877"/>
      <c r="BH43" s="877"/>
      <c r="BI43" s="877"/>
      <c r="BJ43" s="877"/>
      <c r="BK43" s="877"/>
      <c r="BL43" s="877"/>
      <c r="BM43" s="878"/>
      <c r="BN43" s="6"/>
      <c r="BS43" s="318"/>
      <c r="BT43" s="318"/>
      <c r="BU43" s="318"/>
    </row>
    <row r="44" spans="2:73" ht="18" customHeight="1">
      <c r="B44" s="5"/>
      <c r="C44" s="876"/>
      <c r="D44" s="877"/>
      <c r="E44" s="877"/>
      <c r="F44" s="877"/>
      <c r="G44" s="877"/>
      <c r="H44" s="877"/>
      <c r="I44" s="877"/>
      <c r="J44" s="877"/>
      <c r="K44" s="877"/>
      <c r="L44" s="877"/>
      <c r="M44" s="877"/>
      <c r="N44" s="877"/>
      <c r="O44" s="877"/>
      <c r="P44" s="877"/>
      <c r="Q44" s="877"/>
      <c r="R44" s="877"/>
      <c r="S44" s="877"/>
      <c r="T44" s="877"/>
      <c r="U44" s="877"/>
      <c r="V44" s="877"/>
      <c r="W44" s="877"/>
      <c r="X44" s="877"/>
      <c r="Y44" s="877"/>
      <c r="Z44" s="877"/>
      <c r="AA44" s="877"/>
      <c r="AB44" s="877"/>
      <c r="AC44" s="877"/>
      <c r="AD44" s="877"/>
      <c r="AE44" s="877"/>
      <c r="AF44" s="877"/>
      <c r="AG44" s="877"/>
      <c r="AH44" s="877"/>
      <c r="AI44" s="877"/>
      <c r="AJ44" s="877"/>
      <c r="AK44" s="877"/>
      <c r="AL44" s="877"/>
      <c r="AM44" s="877"/>
      <c r="AN44" s="877"/>
      <c r="AO44" s="877"/>
      <c r="AP44" s="877"/>
      <c r="AQ44" s="877"/>
      <c r="AR44" s="877"/>
      <c r="AS44" s="877"/>
      <c r="AT44" s="877"/>
      <c r="AU44" s="877"/>
      <c r="AV44" s="877"/>
      <c r="AW44" s="877"/>
      <c r="AX44" s="877"/>
      <c r="AY44" s="877"/>
      <c r="AZ44" s="877"/>
      <c r="BA44" s="877"/>
      <c r="BB44" s="877"/>
      <c r="BC44" s="877"/>
      <c r="BD44" s="877"/>
      <c r="BE44" s="877"/>
      <c r="BF44" s="877"/>
      <c r="BG44" s="877"/>
      <c r="BH44" s="877"/>
      <c r="BI44" s="877"/>
      <c r="BJ44" s="877"/>
      <c r="BK44" s="877"/>
      <c r="BL44" s="877"/>
      <c r="BM44" s="878"/>
      <c r="BN44" s="6"/>
      <c r="BS44" s="318"/>
      <c r="BT44" s="318"/>
      <c r="BU44" s="318"/>
    </row>
    <row r="45" spans="2:73" ht="18" customHeight="1">
      <c r="B45" s="5"/>
      <c r="C45" s="876"/>
      <c r="D45" s="877"/>
      <c r="E45" s="877"/>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877"/>
      <c r="AM45" s="877"/>
      <c r="AN45" s="877"/>
      <c r="AO45" s="877"/>
      <c r="AP45" s="877"/>
      <c r="AQ45" s="877"/>
      <c r="AR45" s="877"/>
      <c r="AS45" s="877"/>
      <c r="AT45" s="877"/>
      <c r="AU45" s="877"/>
      <c r="AV45" s="877"/>
      <c r="AW45" s="877"/>
      <c r="AX45" s="877"/>
      <c r="AY45" s="877"/>
      <c r="AZ45" s="877"/>
      <c r="BA45" s="877"/>
      <c r="BB45" s="877"/>
      <c r="BC45" s="877"/>
      <c r="BD45" s="877"/>
      <c r="BE45" s="877"/>
      <c r="BF45" s="877"/>
      <c r="BG45" s="877"/>
      <c r="BH45" s="877"/>
      <c r="BI45" s="877"/>
      <c r="BJ45" s="877"/>
      <c r="BK45" s="877"/>
      <c r="BL45" s="877"/>
      <c r="BM45" s="878"/>
      <c r="BN45" s="6"/>
      <c r="BS45" s="318"/>
      <c r="BT45" s="318"/>
      <c r="BU45" s="318"/>
    </row>
    <row r="46" spans="2:73" ht="18" customHeight="1">
      <c r="B46" s="5"/>
      <c r="C46" s="876"/>
      <c r="D46" s="877"/>
      <c r="E46" s="877"/>
      <c r="F46" s="877"/>
      <c r="G46" s="877"/>
      <c r="H46" s="877"/>
      <c r="I46" s="877"/>
      <c r="J46" s="877"/>
      <c r="K46" s="877"/>
      <c r="L46" s="877"/>
      <c r="M46" s="877"/>
      <c r="N46" s="877"/>
      <c r="O46" s="877"/>
      <c r="P46" s="877"/>
      <c r="Q46" s="877"/>
      <c r="R46" s="877"/>
      <c r="S46" s="877"/>
      <c r="T46" s="877"/>
      <c r="U46" s="877"/>
      <c r="V46" s="877"/>
      <c r="W46" s="877"/>
      <c r="X46" s="877"/>
      <c r="Y46" s="877"/>
      <c r="Z46" s="877"/>
      <c r="AA46" s="877"/>
      <c r="AB46" s="877"/>
      <c r="AC46" s="877"/>
      <c r="AD46" s="877"/>
      <c r="AE46" s="877"/>
      <c r="AF46" s="877"/>
      <c r="AG46" s="877"/>
      <c r="AH46" s="877"/>
      <c r="AI46" s="877"/>
      <c r="AJ46" s="877"/>
      <c r="AK46" s="877"/>
      <c r="AL46" s="877"/>
      <c r="AM46" s="877"/>
      <c r="AN46" s="877"/>
      <c r="AO46" s="877"/>
      <c r="AP46" s="877"/>
      <c r="AQ46" s="877"/>
      <c r="AR46" s="877"/>
      <c r="AS46" s="877"/>
      <c r="AT46" s="877"/>
      <c r="AU46" s="877"/>
      <c r="AV46" s="877"/>
      <c r="AW46" s="877"/>
      <c r="AX46" s="877"/>
      <c r="AY46" s="877"/>
      <c r="AZ46" s="877"/>
      <c r="BA46" s="877"/>
      <c r="BB46" s="877"/>
      <c r="BC46" s="877"/>
      <c r="BD46" s="877"/>
      <c r="BE46" s="877"/>
      <c r="BF46" s="877"/>
      <c r="BG46" s="877"/>
      <c r="BH46" s="877"/>
      <c r="BI46" s="877"/>
      <c r="BJ46" s="877"/>
      <c r="BK46" s="877"/>
      <c r="BL46" s="877"/>
      <c r="BM46" s="878"/>
      <c r="BN46" s="6"/>
      <c r="BS46" s="318"/>
      <c r="BT46" s="318"/>
      <c r="BU46" s="318"/>
    </row>
    <row r="47" spans="2:73" ht="18" customHeight="1">
      <c r="B47" s="5"/>
      <c r="C47" s="876"/>
      <c r="D47" s="877"/>
      <c r="E47" s="877"/>
      <c r="F47" s="877"/>
      <c r="G47" s="877"/>
      <c r="H47" s="877"/>
      <c r="I47" s="877"/>
      <c r="J47" s="877"/>
      <c r="K47" s="877"/>
      <c r="L47" s="877"/>
      <c r="M47" s="877"/>
      <c r="N47" s="877"/>
      <c r="O47" s="877"/>
      <c r="P47" s="877"/>
      <c r="Q47" s="877"/>
      <c r="R47" s="877"/>
      <c r="S47" s="877"/>
      <c r="T47" s="877"/>
      <c r="U47" s="877"/>
      <c r="V47" s="877"/>
      <c r="W47" s="877"/>
      <c r="X47" s="877"/>
      <c r="Y47" s="877"/>
      <c r="Z47" s="877"/>
      <c r="AA47" s="877"/>
      <c r="AB47" s="877"/>
      <c r="AC47" s="877"/>
      <c r="AD47" s="877"/>
      <c r="AE47" s="877"/>
      <c r="AF47" s="877"/>
      <c r="AG47" s="877"/>
      <c r="AH47" s="877"/>
      <c r="AI47" s="877"/>
      <c r="AJ47" s="877"/>
      <c r="AK47" s="877"/>
      <c r="AL47" s="877"/>
      <c r="AM47" s="877"/>
      <c r="AN47" s="877"/>
      <c r="AO47" s="877"/>
      <c r="AP47" s="877"/>
      <c r="AQ47" s="877"/>
      <c r="AR47" s="877"/>
      <c r="AS47" s="877"/>
      <c r="AT47" s="877"/>
      <c r="AU47" s="877"/>
      <c r="AV47" s="877"/>
      <c r="AW47" s="877"/>
      <c r="AX47" s="877"/>
      <c r="AY47" s="877"/>
      <c r="AZ47" s="877"/>
      <c r="BA47" s="877"/>
      <c r="BB47" s="877"/>
      <c r="BC47" s="877"/>
      <c r="BD47" s="877"/>
      <c r="BE47" s="877"/>
      <c r="BF47" s="877"/>
      <c r="BG47" s="877"/>
      <c r="BH47" s="877"/>
      <c r="BI47" s="877"/>
      <c r="BJ47" s="877"/>
      <c r="BK47" s="877"/>
      <c r="BL47" s="877"/>
      <c r="BM47" s="878"/>
      <c r="BN47" s="6"/>
      <c r="BS47" s="318"/>
      <c r="BT47" s="318"/>
      <c r="BU47" s="318"/>
    </row>
    <row r="48" spans="2:73" ht="18" customHeight="1">
      <c r="B48" s="5"/>
      <c r="C48" s="876"/>
      <c r="D48" s="877"/>
      <c r="E48" s="877"/>
      <c r="F48" s="877"/>
      <c r="G48" s="877"/>
      <c r="H48" s="877"/>
      <c r="I48" s="877"/>
      <c r="J48" s="877"/>
      <c r="K48" s="877"/>
      <c r="L48" s="877"/>
      <c r="M48" s="877"/>
      <c r="N48" s="877"/>
      <c r="O48" s="877"/>
      <c r="P48" s="877"/>
      <c r="Q48" s="877"/>
      <c r="R48" s="877"/>
      <c r="S48" s="877"/>
      <c r="T48" s="877"/>
      <c r="U48" s="877"/>
      <c r="V48" s="877"/>
      <c r="W48" s="877"/>
      <c r="X48" s="877"/>
      <c r="Y48" s="877"/>
      <c r="Z48" s="877"/>
      <c r="AA48" s="877"/>
      <c r="AB48" s="877"/>
      <c r="AC48" s="877"/>
      <c r="AD48" s="877"/>
      <c r="AE48" s="877"/>
      <c r="AF48" s="877"/>
      <c r="AG48" s="877"/>
      <c r="AH48" s="877"/>
      <c r="AI48" s="877"/>
      <c r="AJ48" s="877"/>
      <c r="AK48" s="877"/>
      <c r="AL48" s="877"/>
      <c r="AM48" s="877"/>
      <c r="AN48" s="877"/>
      <c r="AO48" s="877"/>
      <c r="AP48" s="877"/>
      <c r="AQ48" s="877"/>
      <c r="AR48" s="877"/>
      <c r="AS48" s="877"/>
      <c r="AT48" s="877"/>
      <c r="AU48" s="877"/>
      <c r="AV48" s="877"/>
      <c r="AW48" s="877"/>
      <c r="AX48" s="877"/>
      <c r="AY48" s="877"/>
      <c r="AZ48" s="877"/>
      <c r="BA48" s="877"/>
      <c r="BB48" s="877"/>
      <c r="BC48" s="877"/>
      <c r="BD48" s="877"/>
      <c r="BE48" s="877"/>
      <c r="BF48" s="877"/>
      <c r="BG48" s="877"/>
      <c r="BH48" s="877"/>
      <c r="BI48" s="877"/>
      <c r="BJ48" s="877"/>
      <c r="BK48" s="877"/>
      <c r="BL48" s="877"/>
      <c r="BM48" s="878"/>
      <c r="BN48" s="6"/>
      <c r="BS48" s="318"/>
      <c r="BT48" s="318"/>
      <c r="BU48" s="318"/>
    </row>
    <row r="49" spans="2:73" ht="18" customHeight="1">
      <c r="B49" s="5"/>
      <c r="C49" s="876"/>
      <c r="D49" s="877"/>
      <c r="E49" s="877"/>
      <c r="F49" s="877"/>
      <c r="G49" s="877"/>
      <c r="H49" s="877"/>
      <c r="I49" s="877"/>
      <c r="J49" s="877"/>
      <c r="K49" s="877"/>
      <c r="L49" s="877"/>
      <c r="M49" s="877"/>
      <c r="N49" s="877"/>
      <c r="O49" s="877"/>
      <c r="P49" s="877"/>
      <c r="Q49" s="877"/>
      <c r="R49" s="877"/>
      <c r="S49" s="877"/>
      <c r="T49" s="877"/>
      <c r="U49" s="877"/>
      <c r="V49" s="877"/>
      <c r="W49" s="877"/>
      <c r="X49" s="877"/>
      <c r="Y49" s="877"/>
      <c r="Z49" s="877"/>
      <c r="AA49" s="877"/>
      <c r="AB49" s="877"/>
      <c r="AC49" s="877"/>
      <c r="AD49" s="877"/>
      <c r="AE49" s="877"/>
      <c r="AF49" s="877"/>
      <c r="AG49" s="877"/>
      <c r="AH49" s="877"/>
      <c r="AI49" s="877"/>
      <c r="AJ49" s="877"/>
      <c r="AK49" s="877"/>
      <c r="AL49" s="877"/>
      <c r="AM49" s="877"/>
      <c r="AN49" s="877"/>
      <c r="AO49" s="877"/>
      <c r="AP49" s="877"/>
      <c r="AQ49" s="877"/>
      <c r="AR49" s="877"/>
      <c r="AS49" s="877"/>
      <c r="AT49" s="877"/>
      <c r="AU49" s="877"/>
      <c r="AV49" s="877"/>
      <c r="AW49" s="877"/>
      <c r="AX49" s="877"/>
      <c r="AY49" s="877"/>
      <c r="AZ49" s="877"/>
      <c r="BA49" s="877"/>
      <c r="BB49" s="877"/>
      <c r="BC49" s="877"/>
      <c r="BD49" s="877"/>
      <c r="BE49" s="877"/>
      <c r="BF49" s="877"/>
      <c r="BG49" s="877"/>
      <c r="BH49" s="877"/>
      <c r="BI49" s="877"/>
      <c r="BJ49" s="877"/>
      <c r="BK49" s="877"/>
      <c r="BL49" s="877"/>
      <c r="BM49" s="878"/>
      <c r="BN49" s="6"/>
      <c r="BS49" s="318"/>
      <c r="BT49" s="318"/>
      <c r="BU49" s="318"/>
    </row>
    <row r="50" spans="2:73" ht="18" customHeight="1">
      <c r="B50" s="5"/>
      <c r="C50" s="876"/>
      <c r="D50" s="877"/>
      <c r="E50" s="877"/>
      <c r="F50" s="877"/>
      <c r="G50" s="877"/>
      <c r="H50" s="877"/>
      <c r="I50" s="877"/>
      <c r="J50" s="877"/>
      <c r="K50" s="877"/>
      <c r="L50" s="877"/>
      <c r="M50" s="877"/>
      <c r="N50" s="877"/>
      <c r="O50" s="877"/>
      <c r="P50" s="877"/>
      <c r="Q50" s="877"/>
      <c r="R50" s="877"/>
      <c r="S50" s="877"/>
      <c r="T50" s="877"/>
      <c r="U50" s="877"/>
      <c r="V50" s="877"/>
      <c r="W50" s="877"/>
      <c r="X50" s="877"/>
      <c r="Y50" s="877"/>
      <c r="Z50" s="877"/>
      <c r="AA50" s="877"/>
      <c r="AB50" s="877"/>
      <c r="AC50" s="877"/>
      <c r="AD50" s="877"/>
      <c r="AE50" s="877"/>
      <c r="AF50" s="877"/>
      <c r="AG50" s="877"/>
      <c r="AH50" s="877"/>
      <c r="AI50" s="877"/>
      <c r="AJ50" s="877"/>
      <c r="AK50" s="877"/>
      <c r="AL50" s="877"/>
      <c r="AM50" s="877"/>
      <c r="AN50" s="877"/>
      <c r="AO50" s="877"/>
      <c r="AP50" s="877"/>
      <c r="AQ50" s="877"/>
      <c r="AR50" s="877"/>
      <c r="AS50" s="877"/>
      <c r="AT50" s="877"/>
      <c r="AU50" s="877"/>
      <c r="AV50" s="877"/>
      <c r="AW50" s="877"/>
      <c r="AX50" s="877"/>
      <c r="AY50" s="877"/>
      <c r="AZ50" s="877"/>
      <c r="BA50" s="877"/>
      <c r="BB50" s="877"/>
      <c r="BC50" s="877"/>
      <c r="BD50" s="877"/>
      <c r="BE50" s="877"/>
      <c r="BF50" s="877"/>
      <c r="BG50" s="877"/>
      <c r="BH50" s="877"/>
      <c r="BI50" s="877"/>
      <c r="BJ50" s="877"/>
      <c r="BK50" s="877"/>
      <c r="BL50" s="877"/>
      <c r="BM50" s="878"/>
      <c r="BN50" s="6"/>
      <c r="BS50" s="318"/>
      <c r="BT50" s="318"/>
      <c r="BU50" s="318"/>
    </row>
    <row r="51" spans="2:73" ht="18" customHeight="1">
      <c r="B51" s="5"/>
      <c r="C51" s="876"/>
      <c r="D51" s="877"/>
      <c r="E51" s="877"/>
      <c r="F51" s="877"/>
      <c r="G51" s="877"/>
      <c r="H51" s="877"/>
      <c r="I51" s="877"/>
      <c r="J51" s="877"/>
      <c r="K51" s="877"/>
      <c r="L51" s="877"/>
      <c r="M51" s="877"/>
      <c r="N51" s="877"/>
      <c r="O51" s="877"/>
      <c r="P51" s="877"/>
      <c r="Q51" s="877"/>
      <c r="R51" s="877"/>
      <c r="S51" s="877"/>
      <c r="T51" s="877"/>
      <c r="U51" s="877"/>
      <c r="V51" s="877"/>
      <c r="W51" s="877"/>
      <c r="X51" s="877"/>
      <c r="Y51" s="877"/>
      <c r="Z51" s="877"/>
      <c r="AA51" s="877"/>
      <c r="AB51" s="877"/>
      <c r="AC51" s="877"/>
      <c r="AD51" s="877"/>
      <c r="AE51" s="877"/>
      <c r="AF51" s="877"/>
      <c r="AG51" s="877"/>
      <c r="AH51" s="877"/>
      <c r="AI51" s="877"/>
      <c r="AJ51" s="877"/>
      <c r="AK51" s="877"/>
      <c r="AL51" s="877"/>
      <c r="AM51" s="877"/>
      <c r="AN51" s="877"/>
      <c r="AO51" s="877"/>
      <c r="AP51" s="877"/>
      <c r="AQ51" s="877"/>
      <c r="AR51" s="877"/>
      <c r="AS51" s="877"/>
      <c r="AT51" s="877"/>
      <c r="AU51" s="877"/>
      <c r="AV51" s="877"/>
      <c r="AW51" s="877"/>
      <c r="AX51" s="877"/>
      <c r="AY51" s="877"/>
      <c r="AZ51" s="877"/>
      <c r="BA51" s="877"/>
      <c r="BB51" s="877"/>
      <c r="BC51" s="877"/>
      <c r="BD51" s="877"/>
      <c r="BE51" s="877"/>
      <c r="BF51" s="877"/>
      <c r="BG51" s="877"/>
      <c r="BH51" s="877"/>
      <c r="BI51" s="877"/>
      <c r="BJ51" s="877"/>
      <c r="BK51" s="877"/>
      <c r="BL51" s="877"/>
      <c r="BM51" s="878"/>
      <c r="BN51" s="6"/>
      <c r="BS51" s="318"/>
      <c r="BT51" s="318"/>
      <c r="BU51" s="318"/>
    </row>
    <row r="52" spans="2:73" ht="18" customHeight="1">
      <c r="B52" s="5"/>
      <c r="C52" s="876"/>
      <c r="D52" s="877"/>
      <c r="E52" s="877"/>
      <c r="F52" s="877"/>
      <c r="G52" s="877"/>
      <c r="H52" s="877"/>
      <c r="I52" s="877"/>
      <c r="J52" s="877"/>
      <c r="K52" s="877"/>
      <c r="L52" s="877"/>
      <c r="M52" s="877"/>
      <c r="N52" s="877"/>
      <c r="O52" s="877"/>
      <c r="P52" s="877"/>
      <c r="Q52" s="877"/>
      <c r="R52" s="877"/>
      <c r="S52" s="877"/>
      <c r="T52" s="877"/>
      <c r="U52" s="877"/>
      <c r="V52" s="877"/>
      <c r="W52" s="877"/>
      <c r="X52" s="877"/>
      <c r="Y52" s="877"/>
      <c r="Z52" s="877"/>
      <c r="AA52" s="877"/>
      <c r="AB52" s="877"/>
      <c r="AC52" s="877"/>
      <c r="AD52" s="877"/>
      <c r="AE52" s="877"/>
      <c r="AF52" s="877"/>
      <c r="AG52" s="877"/>
      <c r="AH52" s="877"/>
      <c r="AI52" s="877"/>
      <c r="AJ52" s="877"/>
      <c r="AK52" s="877"/>
      <c r="AL52" s="877"/>
      <c r="AM52" s="877"/>
      <c r="AN52" s="877"/>
      <c r="AO52" s="877"/>
      <c r="AP52" s="877"/>
      <c r="AQ52" s="877"/>
      <c r="AR52" s="877"/>
      <c r="AS52" s="877"/>
      <c r="AT52" s="877"/>
      <c r="AU52" s="877"/>
      <c r="AV52" s="877"/>
      <c r="AW52" s="877"/>
      <c r="AX52" s="877"/>
      <c r="AY52" s="877"/>
      <c r="AZ52" s="877"/>
      <c r="BA52" s="877"/>
      <c r="BB52" s="877"/>
      <c r="BC52" s="877"/>
      <c r="BD52" s="877"/>
      <c r="BE52" s="877"/>
      <c r="BF52" s="877"/>
      <c r="BG52" s="877"/>
      <c r="BH52" s="877"/>
      <c r="BI52" s="877"/>
      <c r="BJ52" s="877"/>
      <c r="BK52" s="877"/>
      <c r="BL52" s="877"/>
      <c r="BM52" s="878"/>
      <c r="BN52" s="6"/>
      <c r="BS52" s="318"/>
      <c r="BT52" s="318"/>
      <c r="BU52" s="318"/>
    </row>
    <row r="53" spans="2:73" ht="18" customHeight="1">
      <c r="B53" s="5"/>
      <c r="C53" s="876"/>
      <c r="D53" s="877"/>
      <c r="E53" s="877"/>
      <c r="F53" s="877"/>
      <c r="G53" s="877"/>
      <c r="H53" s="877"/>
      <c r="I53" s="877"/>
      <c r="J53" s="877"/>
      <c r="K53" s="877"/>
      <c r="L53" s="877"/>
      <c r="M53" s="877"/>
      <c r="N53" s="877"/>
      <c r="O53" s="877"/>
      <c r="P53" s="877"/>
      <c r="Q53" s="877"/>
      <c r="R53" s="877"/>
      <c r="S53" s="877"/>
      <c r="T53" s="877"/>
      <c r="U53" s="877"/>
      <c r="V53" s="877"/>
      <c r="W53" s="877"/>
      <c r="X53" s="877"/>
      <c r="Y53" s="877"/>
      <c r="Z53" s="877"/>
      <c r="AA53" s="877"/>
      <c r="AB53" s="877"/>
      <c r="AC53" s="877"/>
      <c r="AD53" s="877"/>
      <c r="AE53" s="877"/>
      <c r="AF53" s="877"/>
      <c r="AG53" s="877"/>
      <c r="AH53" s="877"/>
      <c r="AI53" s="877"/>
      <c r="AJ53" s="877"/>
      <c r="AK53" s="877"/>
      <c r="AL53" s="877"/>
      <c r="AM53" s="877"/>
      <c r="AN53" s="877"/>
      <c r="AO53" s="877"/>
      <c r="AP53" s="877"/>
      <c r="AQ53" s="877"/>
      <c r="AR53" s="877"/>
      <c r="AS53" s="877"/>
      <c r="AT53" s="877"/>
      <c r="AU53" s="877"/>
      <c r="AV53" s="877"/>
      <c r="AW53" s="877"/>
      <c r="AX53" s="877"/>
      <c r="AY53" s="877"/>
      <c r="AZ53" s="877"/>
      <c r="BA53" s="877"/>
      <c r="BB53" s="877"/>
      <c r="BC53" s="877"/>
      <c r="BD53" s="877"/>
      <c r="BE53" s="877"/>
      <c r="BF53" s="877"/>
      <c r="BG53" s="877"/>
      <c r="BH53" s="877"/>
      <c r="BI53" s="877"/>
      <c r="BJ53" s="877"/>
      <c r="BK53" s="877"/>
      <c r="BL53" s="877"/>
      <c r="BM53" s="878"/>
      <c r="BN53" s="6"/>
      <c r="BS53" s="318"/>
      <c r="BT53" s="318"/>
      <c r="BU53" s="318"/>
    </row>
    <row r="54" spans="2:73" ht="18" customHeight="1">
      <c r="B54" s="5"/>
      <c r="C54" s="879"/>
      <c r="D54" s="880"/>
      <c r="E54" s="880"/>
      <c r="F54" s="880"/>
      <c r="G54" s="880"/>
      <c r="H54" s="880"/>
      <c r="I54" s="880"/>
      <c r="J54" s="880"/>
      <c r="K54" s="880"/>
      <c r="L54" s="880"/>
      <c r="M54" s="880"/>
      <c r="N54" s="880"/>
      <c r="O54" s="880"/>
      <c r="P54" s="880"/>
      <c r="Q54" s="880"/>
      <c r="R54" s="880"/>
      <c r="S54" s="880"/>
      <c r="T54" s="880"/>
      <c r="U54" s="880"/>
      <c r="V54" s="880"/>
      <c r="W54" s="880"/>
      <c r="X54" s="880"/>
      <c r="Y54" s="880"/>
      <c r="Z54" s="880"/>
      <c r="AA54" s="880"/>
      <c r="AB54" s="880"/>
      <c r="AC54" s="880"/>
      <c r="AD54" s="880"/>
      <c r="AE54" s="880"/>
      <c r="AF54" s="880"/>
      <c r="AG54" s="880"/>
      <c r="AH54" s="880"/>
      <c r="AI54" s="880"/>
      <c r="AJ54" s="880"/>
      <c r="AK54" s="880"/>
      <c r="AL54" s="880"/>
      <c r="AM54" s="880"/>
      <c r="AN54" s="880"/>
      <c r="AO54" s="880"/>
      <c r="AP54" s="880"/>
      <c r="AQ54" s="880"/>
      <c r="AR54" s="880"/>
      <c r="AS54" s="880"/>
      <c r="AT54" s="880"/>
      <c r="AU54" s="880"/>
      <c r="AV54" s="880"/>
      <c r="AW54" s="880"/>
      <c r="AX54" s="880"/>
      <c r="AY54" s="880"/>
      <c r="AZ54" s="880"/>
      <c r="BA54" s="880"/>
      <c r="BB54" s="880"/>
      <c r="BC54" s="880"/>
      <c r="BD54" s="880"/>
      <c r="BE54" s="880"/>
      <c r="BF54" s="880"/>
      <c r="BG54" s="880"/>
      <c r="BH54" s="880"/>
      <c r="BI54" s="880"/>
      <c r="BJ54" s="880"/>
      <c r="BK54" s="880"/>
      <c r="BL54" s="880"/>
      <c r="BM54" s="881"/>
      <c r="BN54" s="6"/>
      <c r="BS54" s="318"/>
      <c r="BT54" s="318"/>
      <c r="BU54" s="318"/>
    </row>
    <row r="55" spans="2:73" ht="18" customHeight="1">
      <c r="B55" s="5"/>
      <c r="BN55" s="6"/>
    </row>
    <row r="56" spans="2:73" ht="18" customHeight="1" thickBot="1">
      <c r="B56" s="7"/>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9"/>
    </row>
  </sheetData>
  <sheetProtection sheet="1" selectLockedCells="1"/>
  <mergeCells count="32">
    <mergeCell ref="AR9:BJ9"/>
    <mergeCell ref="BD2:BN2"/>
    <mergeCell ref="BA3:BC3"/>
    <mergeCell ref="BD3:BE3"/>
    <mergeCell ref="BF3:BG3"/>
    <mergeCell ref="BH3:BI3"/>
    <mergeCell ref="BJ3:BK3"/>
    <mergeCell ref="BL3:BM3"/>
    <mergeCell ref="B4:BN4"/>
    <mergeCell ref="B7:BN7"/>
    <mergeCell ref="AR8:BJ8"/>
    <mergeCell ref="AL22:BM22"/>
    <mergeCell ref="B11:BN11"/>
    <mergeCell ref="AR12:BJ12"/>
    <mergeCell ref="AR13:AY13"/>
    <mergeCell ref="BD13:BJ13"/>
    <mergeCell ref="AR14:BJ14"/>
    <mergeCell ref="AR15:BJ15"/>
    <mergeCell ref="AR16:BJ16"/>
    <mergeCell ref="AR17:BJ17"/>
    <mergeCell ref="AR18:BJ18"/>
    <mergeCell ref="B20:BN20"/>
    <mergeCell ref="AL21:BM21"/>
    <mergeCell ref="C33:BM38"/>
    <mergeCell ref="B40:BN40"/>
    <mergeCell ref="C41:BM54"/>
    <mergeCell ref="AL23:BM23"/>
    <mergeCell ref="AL24:BM24"/>
    <mergeCell ref="AL25:BM25"/>
    <mergeCell ref="S28:AD28"/>
    <mergeCell ref="S31:AD31"/>
    <mergeCell ref="AR31:BC31"/>
  </mergeCells>
  <phoneticPr fontId="1"/>
  <conditionalFormatting sqref="C33:BM38">
    <cfRule type="expression" dxfId="9" priority="3">
      <formula>AND($S$31="有",$AR$31="無")</formula>
    </cfRule>
    <cfRule type="expression" dxfId="8" priority="4">
      <formula>$S$31="無"</formula>
    </cfRule>
  </conditionalFormatting>
  <conditionalFormatting sqref="AL22:AL24">
    <cfRule type="expression" dxfId="7" priority="1">
      <formula>OR($AL$21="（直接入力または「無」を選択して下さい）",$AL$21="無")</formula>
    </cfRule>
  </conditionalFormatting>
  <conditionalFormatting sqref="BA3 BF3 BJ3 AR8:AR9">
    <cfRule type="expression" dxfId="6" priority="2">
      <formula>AND(NOT(ISBLANK(AR3)),NOT(_xlfn.ISFORMULA(AR3)))</formula>
    </cfRule>
  </conditionalFormatting>
  <dataValidations count="3">
    <dataValidation type="list" allowBlank="1" showInputMessage="1" showErrorMessage="1" sqref="AR31:BC31 S31:AD31 S28:AD28 AL25:BM25" xr:uid="{B113EDC2-6FC7-4AD3-9342-CF2A38513BDD}">
      <formula1>"（有無を選択して下さい）,有,無"</formula1>
    </dataValidation>
    <dataValidation type="list" allowBlank="1" showInputMessage="1" sqref="AL21:BM21" xr:uid="{118E6BF8-FC96-47AB-BF1B-EF0963891A4C}">
      <formula1>"（直接入力または「無」を選択して下さい）,無"</formula1>
    </dataValidation>
    <dataValidation type="list" allowBlank="1" showInputMessage="1" showErrorMessage="1" sqref="AR16:BJ16" xr:uid="{67A95BD0-E94D-4CB7-8280-24792DDF7D50}">
      <formula1>"（制御方式を選択して下さい）,手動,自動,固定"</formula1>
    </dataValidation>
  </dataValidations>
  <printOptions horizontalCentered="1"/>
  <pageMargins left="0.39370078740157483" right="0.39370078740157483" top="0.39370078740157483" bottom="0.19685039370078741" header="0.39370078740157483" footer="0.19685039370078741"/>
  <pageSetup paperSize="9" scale="65" orientation="portrait" r:id="rId1"/>
  <colBreaks count="1" manualBreakCount="1">
    <brk id="67"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8CFB5-57CF-4E0F-98AA-570D8D880866}">
  <sheetPr codeName="Sheet9"/>
  <dimension ref="B1:CS2416"/>
  <sheetViews>
    <sheetView showGridLines="0" showRuler="0" topLeftCell="A15" zoomScaleNormal="100" zoomScaleSheetLayoutView="85" zoomScalePageLayoutView="40" workbookViewId="0">
      <selection activeCell="BU15" sqref="BU15"/>
    </sheetView>
  </sheetViews>
  <sheetFormatPr defaultColWidth="2" defaultRowHeight="18" customHeight="1" outlineLevelCol="1"/>
  <cols>
    <col min="1" max="3" width="2" style="1"/>
    <col min="4" max="12" width="5.58203125" style="1" customWidth="1"/>
    <col min="13" max="84" width="2" style="1"/>
    <col min="85" max="85" width="2" style="1" customWidth="1"/>
    <col min="86" max="86" width="22.25" style="1" customWidth="1"/>
    <col min="87" max="87" width="8.25" style="1" customWidth="1"/>
    <col min="88" max="88" width="15.5" style="1" customWidth="1"/>
    <col min="89" max="94" width="0.83203125" style="1" customWidth="1"/>
    <col min="95" max="97" width="6.08203125" style="1" customWidth="1" outlineLevel="1"/>
    <col min="98" max="16384" width="2" style="1"/>
  </cols>
  <sheetData>
    <row r="1" spans="2:97" ht="18" customHeight="1" thickBot="1">
      <c r="BV1" s="593" t="s">
        <v>115</v>
      </c>
      <c r="BW1" s="593"/>
      <c r="BX1" s="593"/>
      <c r="BY1" s="593"/>
      <c r="BZ1" s="593"/>
      <c r="CA1" s="593"/>
      <c r="CB1" s="593"/>
      <c r="CC1" s="593"/>
      <c r="CD1" s="593"/>
      <c r="CE1" s="593"/>
      <c r="CF1" s="593"/>
    </row>
    <row r="2" spans="2:97" ht="21.7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905">
        <f>IF(様式1!$BC$4="","",様式1!$BC$4)</f>
        <v>2026</v>
      </c>
      <c r="BT2" s="905"/>
      <c r="BU2" s="905"/>
      <c r="BV2" s="595" t="s">
        <v>10</v>
      </c>
      <c r="BW2" s="595"/>
      <c r="BX2" s="905">
        <f>IF(様式1!$BH$4="","",様式1!$BH$4)</f>
        <v>2</v>
      </c>
      <c r="BY2" s="905"/>
      <c r="BZ2" s="595" t="s">
        <v>9</v>
      </c>
      <c r="CA2" s="595"/>
      <c r="CB2" s="905">
        <f>IF(様式1!$BL$4="","",様式1!$BL$4)</f>
        <v>9</v>
      </c>
      <c r="CC2" s="905"/>
      <c r="CD2" s="595" t="s">
        <v>8</v>
      </c>
      <c r="CE2" s="595"/>
      <c r="CF2" s="4"/>
      <c r="CH2" s="325" t="s">
        <v>553</v>
      </c>
      <c r="CI2" s="319">
        <f>CS4</f>
        <v>0</v>
      </c>
      <c r="CJ2" s="317" t="s">
        <v>554</v>
      </c>
    </row>
    <row r="3" spans="2:97" ht="18" customHeight="1">
      <c r="B3" s="721" t="s">
        <v>109</v>
      </c>
      <c r="C3" s="722"/>
      <c r="D3" s="722"/>
      <c r="E3" s="722"/>
      <c r="F3" s="722"/>
      <c r="G3" s="722"/>
      <c r="H3" s="722"/>
      <c r="I3" s="722"/>
      <c r="J3" s="722"/>
      <c r="K3" s="722"/>
      <c r="L3" s="722"/>
      <c r="M3" s="722"/>
      <c r="N3" s="722"/>
      <c r="O3" s="722"/>
      <c r="P3" s="722"/>
      <c r="Q3" s="722"/>
      <c r="R3" s="722"/>
      <c r="S3" s="722"/>
      <c r="T3" s="722"/>
      <c r="U3" s="722"/>
      <c r="V3" s="722"/>
      <c r="W3" s="722"/>
      <c r="X3" s="722"/>
      <c r="Y3" s="722"/>
      <c r="Z3" s="722"/>
      <c r="AA3" s="722"/>
      <c r="AB3" s="722"/>
      <c r="AC3" s="722"/>
      <c r="AD3" s="722"/>
      <c r="AE3" s="722"/>
      <c r="AF3" s="722"/>
      <c r="AG3" s="722"/>
      <c r="AH3" s="722"/>
      <c r="AI3" s="722"/>
      <c r="AJ3" s="722"/>
      <c r="AK3" s="722"/>
      <c r="AL3" s="722"/>
      <c r="AM3" s="722"/>
      <c r="AN3" s="722"/>
      <c r="AO3" s="722"/>
      <c r="AP3" s="722"/>
      <c r="AQ3" s="722"/>
      <c r="AR3" s="722"/>
      <c r="AS3" s="722"/>
      <c r="AT3" s="722"/>
      <c r="AU3" s="722"/>
      <c r="AV3" s="722"/>
      <c r="AW3" s="722"/>
      <c r="AX3" s="722"/>
      <c r="AY3" s="722"/>
      <c r="AZ3" s="722"/>
      <c r="BA3" s="722"/>
      <c r="BB3" s="722"/>
      <c r="BC3" s="722"/>
      <c r="BD3" s="722"/>
      <c r="BE3" s="722"/>
      <c r="BF3" s="722"/>
      <c r="BG3" s="722"/>
      <c r="BH3" s="722"/>
      <c r="BI3" s="722"/>
      <c r="BJ3" s="722"/>
      <c r="BK3" s="722"/>
      <c r="BL3" s="722"/>
      <c r="BM3" s="722"/>
      <c r="BN3" s="722"/>
      <c r="BO3" s="722"/>
      <c r="BP3" s="722"/>
      <c r="BQ3" s="722"/>
      <c r="BR3" s="722"/>
      <c r="BS3" s="722"/>
      <c r="BT3" s="722"/>
      <c r="BU3" s="722"/>
      <c r="BV3" s="722"/>
      <c r="BW3" s="722"/>
      <c r="BX3" s="722"/>
      <c r="BY3" s="722"/>
      <c r="BZ3" s="722"/>
      <c r="CA3" s="722"/>
      <c r="CB3" s="722"/>
      <c r="CC3" s="722"/>
      <c r="CD3" s="722"/>
      <c r="CE3" s="722"/>
      <c r="CF3" s="723"/>
      <c r="CQ3" s="315" t="s">
        <v>555</v>
      </c>
      <c r="CR3" s="315" t="s">
        <v>556</v>
      </c>
      <c r="CS3" s="315" t="s">
        <v>557</v>
      </c>
    </row>
    <row r="4" spans="2:97" ht="18" customHeight="1">
      <c r="B4" s="5"/>
      <c r="P4" s="906" t="s">
        <v>114</v>
      </c>
      <c r="Q4" s="906"/>
      <c r="R4" s="906"/>
      <c r="S4" s="906"/>
      <c r="T4" s="906"/>
      <c r="U4" s="906"/>
      <c r="V4" s="906"/>
      <c r="W4" s="906"/>
      <c r="X4" s="906"/>
      <c r="Y4" s="906"/>
      <c r="Z4" s="906"/>
      <c r="AA4" s="906"/>
      <c r="AB4" s="906"/>
      <c r="AC4" s="906"/>
      <c r="AD4" s="906"/>
      <c r="AE4" s="906"/>
      <c r="AF4" s="906"/>
      <c r="AG4" s="906"/>
      <c r="AH4" s="906"/>
      <c r="AI4" s="906"/>
      <c r="AJ4" s="906"/>
      <c r="AK4" s="906"/>
      <c r="AL4" s="906"/>
      <c r="AM4" s="906"/>
      <c r="AN4" s="906"/>
      <c r="AO4" s="906"/>
      <c r="AP4" s="906"/>
      <c r="AQ4" s="906"/>
      <c r="AR4" s="906"/>
      <c r="AS4" s="906"/>
      <c r="AT4" s="906"/>
      <c r="AU4" s="906"/>
      <c r="AV4" s="906"/>
      <c r="AW4" s="906"/>
      <c r="AX4" s="906"/>
      <c r="AY4" s="906"/>
      <c r="AZ4" s="906"/>
      <c r="BA4" s="906"/>
      <c r="BB4" s="906"/>
      <c r="BC4" s="906"/>
      <c r="BD4" s="906"/>
      <c r="BE4" s="119"/>
      <c r="BF4" s="119"/>
      <c r="BG4" s="119"/>
      <c r="BH4" s="119"/>
      <c r="BS4" s="120"/>
      <c r="BT4" s="120"/>
      <c r="BU4" s="120"/>
      <c r="BV4" s="120"/>
      <c r="BW4" s="120"/>
      <c r="BX4" s="120"/>
      <c r="BY4" s="120"/>
      <c r="BZ4" s="120"/>
      <c r="CA4" s="120"/>
      <c r="CB4" s="120"/>
      <c r="CC4" s="120"/>
      <c r="CD4" s="120"/>
      <c r="CE4" s="120"/>
      <c r="CF4" s="6"/>
      <c r="CQ4" s="320">
        <f>SUM(CQ7:CQ50)</f>
        <v>100</v>
      </c>
      <c r="CR4" s="320">
        <f t="shared" ref="CR4:CS4" si="0">SUM(CR7:CR50)</f>
        <v>100</v>
      </c>
      <c r="CS4" s="320">
        <f t="shared" si="0"/>
        <v>0</v>
      </c>
    </row>
    <row r="5" spans="2:97" ht="18" customHeight="1" thickBot="1">
      <c r="B5" s="5"/>
      <c r="D5" s="1" t="s">
        <v>414</v>
      </c>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S5" s="120"/>
      <c r="BT5" s="120"/>
      <c r="BU5" s="120"/>
      <c r="BV5" s="120"/>
      <c r="BW5" s="120"/>
      <c r="BX5" s="120"/>
      <c r="BY5" s="120"/>
      <c r="BZ5" s="120"/>
      <c r="CA5" s="120"/>
      <c r="CB5" s="120"/>
      <c r="CC5" s="120"/>
      <c r="CD5" s="120"/>
      <c r="CE5" s="120"/>
      <c r="CF5" s="6"/>
    </row>
    <row r="6" spans="2:97" ht="6.75" customHeight="1">
      <c r="B6" s="5"/>
      <c r="D6" s="155"/>
      <c r="E6" s="156"/>
      <c r="F6" s="156"/>
      <c r="G6" s="156"/>
      <c r="H6" s="156"/>
      <c r="I6" s="156"/>
      <c r="J6" s="156"/>
      <c r="K6" s="156"/>
      <c r="L6" s="156"/>
      <c r="M6" s="156"/>
      <c r="N6" s="156"/>
      <c r="O6" s="156"/>
      <c r="P6" s="157"/>
      <c r="Q6" s="157"/>
      <c r="R6" s="157"/>
      <c r="S6" s="157"/>
      <c r="T6" s="157"/>
      <c r="U6" s="157"/>
      <c r="V6" s="157"/>
      <c r="W6" s="157"/>
      <c r="X6" s="157"/>
      <c r="Y6" s="157"/>
      <c r="Z6" s="157"/>
      <c r="AA6" s="157"/>
      <c r="AB6" s="157"/>
      <c r="AC6" s="157"/>
      <c r="AD6" s="157"/>
      <c r="AE6" s="157"/>
      <c r="AF6" s="157"/>
      <c r="AG6" s="157"/>
      <c r="AH6" s="157"/>
      <c r="AI6" s="157"/>
      <c r="AJ6" s="157"/>
      <c r="AK6" s="157"/>
      <c r="AL6" s="157"/>
      <c r="AM6" s="157"/>
      <c r="AN6" s="157"/>
      <c r="AO6" s="157"/>
      <c r="AP6" s="157"/>
      <c r="AQ6" s="157"/>
      <c r="AR6" s="157"/>
      <c r="AS6" s="157"/>
      <c r="AT6" s="157"/>
      <c r="AU6" s="157"/>
      <c r="AV6" s="157"/>
      <c r="AW6" s="157"/>
      <c r="AX6" s="157"/>
      <c r="AY6" s="157"/>
      <c r="AZ6" s="157"/>
      <c r="BA6" s="157"/>
      <c r="BB6" s="157"/>
      <c r="BC6" s="157"/>
      <c r="BD6" s="157"/>
      <c r="BE6" s="157"/>
      <c r="BF6" s="157"/>
      <c r="BG6" s="157"/>
      <c r="BH6" s="157"/>
      <c r="BI6" s="156"/>
      <c r="BJ6" s="156"/>
      <c r="BK6" s="156"/>
      <c r="BL6" s="156"/>
      <c r="BM6" s="156"/>
      <c r="BN6" s="156"/>
      <c r="BO6" s="156"/>
      <c r="BP6" s="156"/>
      <c r="BQ6" s="156"/>
      <c r="BR6" s="156"/>
      <c r="BS6" s="163"/>
      <c r="BT6" s="163"/>
      <c r="BU6" s="163"/>
      <c r="BV6" s="163"/>
      <c r="BW6" s="163"/>
      <c r="BX6" s="163"/>
      <c r="BY6" s="163"/>
      <c r="BZ6" s="163"/>
      <c r="CA6" s="163"/>
      <c r="CB6" s="163"/>
      <c r="CC6" s="163"/>
      <c r="CD6" s="164"/>
      <c r="CE6" s="120"/>
      <c r="CF6" s="6"/>
    </row>
    <row r="7" spans="2:97" ht="15" customHeight="1">
      <c r="B7" s="5"/>
      <c r="D7" s="173" t="s">
        <v>423</v>
      </c>
      <c r="E7" s="174"/>
      <c r="F7" s="174"/>
      <c r="G7" s="174"/>
      <c r="H7" s="174"/>
      <c r="I7" s="174"/>
      <c r="J7" s="174"/>
      <c r="K7" s="174"/>
      <c r="L7" s="174"/>
      <c r="M7" s="174"/>
      <c r="N7" s="174"/>
      <c r="O7" s="174"/>
      <c r="P7" s="119"/>
      <c r="Q7" s="119"/>
      <c r="R7" s="119"/>
      <c r="S7" s="175"/>
      <c r="T7" s="175"/>
      <c r="U7" s="175"/>
      <c r="V7" s="175"/>
      <c r="W7" s="175"/>
      <c r="X7" s="175"/>
      <c r="Y7" s="175"/>
      <c r="Z7" s="175"/>
      <c r="AA7" s="176"/>
      <c r="AB7" s="176"/>
      <c r="AC7" s="176"/>
      <c r="AD7" s="176"/>
      <c r="AE7" s="176"/>
      <c r="AF7" s="175"/>
      <c r="AG7" s="175"/>
      <c r="AH7" s="175"/>
      <c r="AI7" s="175"/>
      <c r="AJ7" s="175"/>
      <c r="AK7" s="175"/>
      <c r="AL7" s="175"/>
      <c r="AM7" s="175"/>
      <c r="AN7" s="175"/>
      <c r="AO7" s="174"/>
      <c r="AP7" s="174"/>
      <c r="AQ7" s="174"/>
      <c r="AR7" s="174"/>
      <c r="AS7" s="174"/>
      <c r="AT7" s="174"/>
      <c r="AU7" s="176"/>
      <c r="AV7" s="176"/>
      <c r="AW7" s="176"/>
      <c r="AX7" s="176"/>
      <c r="AY7" s="176"/>
      <c r="AZ7" s="176"/>
      <c r="BA7" s="176"/>
      <c r="BB7" s="176"/>
      <c r="BC7" s="176"/>
      <c r="BD7" s="176"/>
      <c r="BE7" s="176"/>
      <c r="BF7" s="176"/>
      <c r="BG7" s="176"/>
      <c r="BH7" s="176"/>
      <c r="BI7" s="176"/>
      <c r="BJ7" s="176"/>
      <c r="BK7" s="174"/>
      <c r="BL7" s="174"/>
      <c r="BM7" s="174"/>
      <c r="BN7" s="174"/>
      <c r="BO7" s="907" t="s">
        <v>715</v>
      </c>
      <c r="BP7" s="908"/>
      <c r="BQ7" s="908"/>
      <c r="BR7" s="908"/>
      <c r="BS7" s="908"/>
      <c r="BT7" s="908"/>
      <c r="BU7" s="908"/>
      <c r="BV7" s="908"/>
      <c r="BW7" s="908"/>
      <c r="BX7" s="908"/>
      <c r="BY7" s="908"/>
      <c r="BZ7" s="908"/>
      <c r="CA7" s="908"/>
      <c r="CB7" s="909"/>
      <c r="CC7" s="177"/>
      <c r="CD7" s="178"/>
      <c r="CE7" s="120"/>
      <c r="CF7" s="6"/>
      <c r="CQ7" s="318">
        <v>1</v>
      </c>
      <c r="CR7" s="318">
        <f>IF(OR(BO7="選択して下さい",BO7=""),0,COUNTA(BO7))</f>
        <v>1</v>
      </c>
      <c r="CS7" s="318">
        <f>CQ7-CR7</f>
        <v>0</v>
      </c>
    </row>
    <row r="8" spans="2:97" ht="15" customHeight="1">
      <c r="B8" s="5"/>
      <c r="D8" s="167" t="s">
        <v>397</v>
      </c>
      <c r="E8" s="168"/>
      <c r="F8" s="168"/>
      <c r="G8" s="168"/>
      <c r="H8" s="168"/>
      <c r="I8" s="168"/>
      <c r="J8" s="168"/>
      <c r="K8" s="168"/>
      <c r="L8" s="168"/>
      <c r="M8" s="168"/>
      <c r="N8" s="168"/>
      <c r="O8" s="168"/>
      <c r="P8" s="902">
        <f>IF(様式2!X46="","",様式2!X46)</f>
        <v>1200</v>
      </c>
      <c r="Q8" s="903"/>
      <c r="R8" s="904"/>
      <c r="S8" s="179" t="s">
        <v>422</v>
      </c>
      <c r="T8" s="169"/>
      <c r="U8" s="169"/>
      <c r="V8" s="169"/>
      <c r="W8" s="169"/>
      <c r="X8" s="169"/>
      <c r="Y8" s="169"/>
      <c r="Z8" s="169"/>
      <c r="AA8" s="169"/>
      <c r="AB8" s="169"/>
      <c r="AC8" s="169"/>
      <c r="AD8" s="169"/>
      <c r="AE8" s="169"/>
      <c r="AF8" s="169"/>
      <c r="AG8" s="169"/>
      <c r="AH8" s="169"/>
      <c r="AI8" s="169"/>
      <c r="AJ8" s="169"/>
      <c r="AK8" s="169"/>
      <c r="AL8" s="169"/>
      <c r="AM8" s="169"/>
      <c r="AN8" s="169"/>
      <c r="AO8" s="168"/>
      <c r="AP8" s="168"/>
      <c r="AQ8" s="168"/>
      <c r="AR8" s="168"/>
      <c r="AS8" s="168"/>
      <c r="AT8" s="168"/>
      <c r="AU8" s="170"/>
      <c r="AV8" s="170"/>
      <c r="AW8" s="170"/>
      <c r="AX8" s="170"/>
      <c r="AY8" s="170"/>
      <c r="AZ8" s="170"/>
      <c r="BA8" s="170"/>
      <c r="BB8" s="170"/>
      <c r="BC8" s="170"/>
      <c r="BD8" s="170"/>
      <c r="BE8" s="170"/>
      <c r="BF8" s="170"/>
      <c r="BG8" s="170"/>
      <c r="BH8" s="169"/>
      <c r="BI8" s="168"/>
      <c r="BJ8" s="168"/>
      <c r="BK8" s="168"/>
      <c r="BL8" s="168"/>
      <c r="BM8" s="168"/>
      <c r="BN8" s="168"/>
      <c r="BO8" s="910" t="s">
        <v>713</v>
      </c>
      <c r="BP8" s="910"/>
      <c r="BQ8" s="910"/>
      <c r="BR8" s="910"/>
      <c r="BS8" s="910"/>
      <c r="BT8" s="910"/>
      <c r="BU8" s="910"/>
      <c r="BV8" s="910"/>
      <c r="BW8" s="910"/>
      <c r="BX8" s="910"/>
      <c r="BY8" s="910"/>
      <c r="BZ8" s="910"/>
      <c r="CA8" s="910"/>
      <c r="CB8" s="910"/>
      <c r="CC8" s="170"/>
      <c r="CD8" s="180"/>
      <c r="CE8" s="153"/>
      <c r="CF8" s="6"/>
      <c r="CQ8" s="318">
        <v>1</v>
      </c>
      <c r="CR8" s="318">
        <f>IF(OR(BO8="確認して✔を選択して下さい",BO8=""),0,COUNTA(BO8))</f>
        <v>1</v>
      </c>
      <c r="CS8" s="318">
        <f t="shared" ref="CS8:CS9" si="1">CQ8-CR8</f>
        <v>0</v>
      </c>
    </row>
    <row r="9" spans="2:97" ht="15" customHeight="1">
      <c r="B9" s="5"/>
      <c r="D9" s="167" t="s">
        <v>421</v>
      </c>
      <c r="E9" s="168"/>
      <c r="F9" s="168"/>
      <c r="G9" s="168"/>
      <c r="H9" s="168"/>
      <c r="I9" s="168"/>
      <c r="J9" s="168"/>
      <c r="K9" s="168"/>
      <c r="L9" s="168"/>
      <c r="M9" s="168"/>
      <c r="N9" s="168"/>
      <c r="O9" s="168"/>
      <c r="P9" s="175"/>
      <c r="Q9" s="175"/>
      <c r="R9" s="175"/>
      <c r="S9" s="169"/>
      <c r="T9" s="169"/>
      <c r="U9" s="169"/>
      <c r="V9" s="169"/>
      <c r="W9" s="169"/>
      <c r="X9" s="169"/>
      <c r="Y9" s="169"/>
      <c r="Z9" s="169"/>
      <c r="AA9" s="169"/>
      <c r="AB9" s="169"/>
      <c r="AC9" s="169"/>
      <c r="AD9" s="169"/>
      <c r="AE9" s="169"/>
      <c r="AF9" s="169"/>
      <c r="AG9" s="169"/>
      <c r="AH9" s="169"/>
      <c r="AI9" s="169"/>
      <c r="AJ9" s="169"/>
      <c r="AK9" s="169"/>
      <c r="AL9" s="169"/>
      <c r="AM9" s="169"/>
      <c r="AN9" s="169"/>
      <c r="AO9" s="168"/>
      <c r="AP9" s="168"/>
      <c r="AQ9" s="168"/>
      <c r="AR9" s="168"/>
      <c r="AS9" s="168"/>
      <c r="AT9" s="168"/>
      <c r="AU9" s="170"/>
      <c r="AV9" s="170"/>
      <c r="AW9" s="170"/>
      <c r="AX9" s="170"/>
      <c r="AY9" s="170"/>
      <c r="AZ9" s="170"/>
      <c r="BA9" s="170"/>
      <c r="BB9" s="170"/>
      <c r="BC9" s="170"/>
      <c r="BD9" s="170"/>
      <c r="BE9" s="170"/>
      <c r="BF9" s="170"/>
      <c r="BG9" s="170"/>
      <c r="BH9" s="168"/>
      <c r="BI9" s="168"/>
      <c r="BJ9" s="168"/>
      <c r="BK9" s="168"/>
      <c r="BL9" s="168"/>
      <c r="BM9" s="168"/>
      <c r="BN9" s="183"/>
      <c r="BO9" s="901" t="s">
        <v>713</v>
      </c>
      <c r="BP9" s="901"/>
      <c r="BQ9" s="901"/>
      <c r="BR9" s="901"/>
      <c r="BS9" s="901"/>
      <c r="BT9" s="901"/>
      <c r="BU9" s="901"/>
      <c r="BV9" s="901"/>
      <c r="BW9" s="901"/>
      <c r="BX9" s="901"/>
      <c r="BY9" s="901"/>
      <c r="BZ9" s="901"/>
      <c r="CA9" s="901"/>
      <c r="CB9" s="901"/>
      <c r="CC9" s="171"/>
      <c r="CD9" s="172"/>
      <c r="CE9" s="120"/>
      <c r="CF9" s="6"/>
      <c r="CQ9" s="318">
        <v>1</v>
      </c>
      <c r="CR9" s="318">
        <f>IF(OR(BO9="確認して✔を選択して下さい",BO9=""),0,COUNTA(BO9))</f>
        <v>1</v>
      </c>
      <c r="CS9" s="318">
        <f t="shared" si="1"/>
        <v>0</v>
      </c>
    </row>
    <row r="10" spans="2:97" ht="8.25" customHeight="1" thickBot="1">
      <c r="B10" s="5"/>
      <c r="D10" s="159"/>
      <c r="E10" s="160"/>
      <c r="F10" s="160"/>
      <c r="G10" s="160"/>
      <c r="H10" s="160"/>
      <c r="I10" s="160"/>
      <c r="J10" s="160"/>
      <c r="K10" s="160"/>
      <c r="L10" s="160"/>
      <c r="M10" s="160"/>
      <c r="N10" s="160"/>
      <c r="O10" s="160"/>
      <c r="P10" s="161"/>
      <c r="Q10" s="161"/>
      <c r="R10" s="161"/>
      <c r="S10" s="161"/>
      <c r="T10" s="161"/>
      <c r="U10" s="161"/>
      <c r="V10" s="161"/>
      <c r="W10" s="161"/>
      <c r="X10" s="161"/>
      <c r="Y10" s="161"/>
      <c r="Z10" s="161"/>
      <c r="AA10" s="161"/>
      <c r="AB10" s="161"/>
      <c r="AC10" s="161"/>
      <c r="AD10" s="161"/>
      <c r="AE10" s="161"/>
      <c r="AF10" s="161"/>
      <c r="AG10" s="161"/>
      <c r="AH10" s="161"/>
      <c r="AI10" s="161"/>
      <c r="AJ10" s="161"/>
      <c r="AK10" s="161"/>
      <c r="AL10" s="161"/>
      <c r="AM10" s="161"/>
      <c r="AN10" s="161"/>
      <c r="AO10" s="161"/>
      <c r="AP10" s="161"/>
      <c r="AQ10" s="161"/>
      <c r="AR10" s="161"/>
      <c r="AS10" s="161"/>
      <c r="AT10" s="161"/>
      <c r="AU10" s="161"/>
      <c r="AV10" s="161"/>
      <c r="AW10" s="161"/>
      <c r="AX10" s="161"/>
      <c r="AY10" s="161"/>
      <c r="AZ10" s="161"/>
      <c r="BA10" s="161"/>
      <c r="BB10" s="161"/>
      <c r="BC10" s="161"/>
      <c r="BD10" s="161"/>
      <c r="BE10" s="161"/>
      <c r="BF10" s="161"/>
      <c r="BG10" s="161"/>
      <c r="BH10" s="161"/>
      <c r="BI10" s="160"/>
      <c r="BJ10" s="160"/>
      <c r="BK10" s="160"/>
      <c r="BL10" s="160"/>
      <c r="BM10" s="160"/>
      <c r="BN10" s="160"/>
      <c r="BO10" s="160"/>
      <c r="BP10" s="160"/>
      <c r="BQ10" s="160"/>
      <c r="BR10" s="160"/>
      <c r="BS10" s="165"/>
      <c r="BT10" s="165"/>
      <c r="BU10" s="165"/>
      <c r="BV10" s="165"/>
      <c r="BW10" s="165"/>
      <c r="BX10" s="165"/>
      <c r="BY10" s="165"/>
      <c r="BZ10" s="165"/>
      <c r="CA10" s="165"/>
      <c r="CB10" s="165"/>
      <c r="CC10" s="165"/>
      <c r="CD10" s="166"/>
      <c r="CE10" s="120"/>
      <c r="CF10" s="6"/>
      <c r="CQ10" s="318"/>
      <c r="CR10" s="318"/>
      <c r="CS10" s="318"/>
    </row>
    <row r="11" spans="2:97" ht="7.5" customHeight="1">
      <c r="B11" s="5"/>
      <c r="CF11" s="6"/>
      <c r="CQ11" s="318"/>
      <c r="CR11" s="318"/>
      <c r="CS11" s="318"/>
    </row>
    <row r="12" spans="2:97" ht="18" customHeight="1">
      <c r="B12" s="5"/>
      <c r="D12" s="911" t="s">
        <v>111</v>
      </c>
      <c r="E12" s="912"/>
      <c r="F12" s="912"/>
      <c r="G12" s="912"/>
      <c r="H12" s="912"/>
      <c r="I12" s="913"/>
      <c r="J12" s="917" t="s">
        <v>716</v>
      </c>
      <c r="K12" s="918"/>
      <c r="L12" s="918"/>
      <c r="M12" s="918"/>
      <c r="N12" s="918"/>
      <c r="O12" s="919"/>
      <c r="CF12" s="6"/>
      <c r="CQ12" s="318">
        <v>1</v>
      </c>
      <c r="CR12" s="318">
        <f>IF(OR(J12="（選択して下さい）",J12=""),0,COUNTA(J12))</f>
        <v>1</v>
      </c>
      <c r="CS12" s="318">
        <f t="shared" ref="CS12:CS18" si="2">CQ12-CR12</f>
        <v>0</v>
      </c>
    </row>
    <row r="13" spans="2:97" ht="18" customHeight="1">
      <c r="B13" s="5"/>
      <c r="D13" s="914"/>
      <c r="E13" s="915"/>
      <c r="F13" s="915"/>
      <c r="G13" s="915"/>
      <c r="H13" s="915"/>
      <c r="I13" s="916"/>
      <c r="J13" s="920"/>
      <c r="K13" s="921"/>
      <c r="L13" s="921"/>
      <c r="M13" s="921"/>
      <c r="N13" s="921"/>
      <c r="O13" s="922"/>
      <c r="BK13" s="154"/>
      <c r="CF13" s="6"/>
      <c r="CQ13" s="318"/>
      <c r="CR13" s="318"/>
      <c r="CS13" s="318"/>
    </row>
    <row r="14" spans="2:97" ht="18" customHeight="1">
      <c r="B14" s="5"/>
      <c r="D14" s="1" t="s">
        <v>113</v>
      </c>
      <c r="CF14" s="6"/>
      <c r="CQ14" s="318"/>
      <c r="CR14" s="318"/>
      <c r="CS14" s="318"/>
    </row>
    <row r="15" spans="2:97" ht="18" customHeight="1" thickBot="1">
      <c r="B15" s="5"/>
      <c r="CF15" s="6"/>
      <c r="CQ15" s="318"/>
      <c r="CR15" s="318"/>
      <c r="CS15" s="318"/>
    </row>
    <row r="16" spans="2:97" ht="18" customHeight="1" thickBot="1">
      <c r="B16" s="5"/>
      <c r="D16" s="923" t="s">
        <v>112</v>
      </c>
      <c r="E16" s="925" t="s">
        <v>358</v>
      </c>
      <c r="F16" s="926"/>
      <c r="G16" s="926"/>
      <c r="H16" s="927"/>
      <c r="I16" s="925" t="s">
        <v>359</v>
      </c>
      <c r="J16" s="926"/>
      <c r="K16" s="926"/>
      <c r="L16" s="927"/>
      <c r="CF16" s="6"/>
      <c r="CL16" s="346" t="s">
        <v>360</v>
      </c>
      <c r="CM16" s="121"/>
      <c r="CN16" s="121"/>
      <c r="CQ16" s="318"/>
      <c r="CR16" s="318"/>
      <c r="CS16" s="318"/>
    </row>
    <row r="17" spans="2:97" ht="18" customHeight="1" thickBot="1">
      <c r="B17" s="5"/>
      <c r="D17" s="924"/>
      <c r="E17" s="928" t="s">
        <v>361</v>
      </c>
      <c r="F17" s="929"/>
      <c r="G17" s="930" t="s">
        <v>362</v>
      </c>
      <c r="H17" s="931"/>
      <c r="I17" s="928" t="s">
        <v>361</v>
      </c>
      <c r="J17" s="929"/>
      <c r="K17" s="930" t="s">
        <v>362</v>
      </c>
      <c r="L17" s="931"/>
      <c r="CF17" s="6"/>
      <c r="CL17" s="121">
        <v>0</v>
      </c>
      <c r="CM17" s="122">
        <f>E18</f>
        <v>0</v>
      </c>
      <c r="CN17" s="122">
        <f>G18</f>
        <v>0.252</v>
      </c>
      <c r="CO17" s="122">
        <f>I18</f>
        <v>0</v>
      </c>
      <c r="CP17" s="122">
        <f>K18</f>
        <v>9.1999999999999998E-2</v>
      </c>
      <c r="CQ17" s="318"/>
      <c r="CR17" s="318"/>
      <c r="CS17" s="318"/>
    </row>
    <row r="18" spans="2:97" ht="18" customHeight="1">
      <c r="B18" s="5"/>
      <c r="D18" s="123">
        <v>0</v>
      </c>
      <c r="E18" s="936">
        <v>0</v>
      </c>
      <c r="F18" s="937"/>
      <c r="G18" s="938">
        <v>0.252</v>
      </c>
      <c r="H18" s="939"/>
      <c r="I18" s="936">
        <v>0</v>
      </c>
      <c r="J18" s="937"/>
      <c r="K18" s="938">
        <v>9.1999999999999998E-2</v>
      </c>
      <c r="L18" s="939"/>
      <c r="CF18" s="6"/>
      <c r="CL18" s="121">
        <v>1</v>
      </c>
      <c r="CM18" s="122">
        <f t="shared" ref="CM18:CM40" si="3">E19</f>
        <v>0</v>
      </c>
      <c r="CN18" s="122">
        <f t="shared" ref="CN18:CN40" si="4">G19</f>
        <v>0.252</v>
      </c>
      <c r="CO18" s="122">
        <f t="shared" ref="CO18:CO40" si="5">I19</f>
        <v>0</v>
      </c>
      <c r="CP18" s="122">
        <f t="shared" ref="CP18:CP40" si="6">K19</f>
        <v>9.1999999999999998E-2</v>
      </c>
      <c r="CQ18" s="318">
        <v>4</v>
      </c>
      <c r="CR18" s="323">
        <f>COUNTA(E18)+COUNTA(G18)+COUNTA(I18)+COUNTA(K18)</f>
        <v>4</v>
      </c>
      <c r="CS18" s="318">
        <f t="shared" si="2"/>
        <v>0</v>
      </c>
    </row>
    <row r="19" spans="2:97" ht="18" customHeight="1">
      <c r="B19" s="5"/>
      <c r="D19" s="124">
        <v>4.1666666666666699E-2</v>
      </c>
      <c r="E19" s="932">
        <v>0</v>
      </c>
      <c r="F19" s="933"/>
      <c r="G19" s="934">
        <v>0.252</v>
      </c>
      <c r="H19" s="935"/>
      <c r="I19" s="932">
        <v>0</v>
      </c>
      <c r="J19" s="933"/>
      <c r="K19" s="934">
        <v>9.1999999999999998E-2</v>
      </c>
      <c r="L19" s="935"/>
      <c r="CF19" s="6"/>
      <c r="CL19" s="121">
        <v>2</v>
      </c>
      <c r="CM19" s="122">
        <f t="shared" si="3"/>
        <v>0</v>
      </c>
      <c r="CN19" s="122">
        <f t="shared" si="4"/>
        <v>0.252</v>
      </c>
      <c r="CO19" s="122">
        <f t="shared" si="5"/>
        <v>0</v>
      </c>
      <c r="CP19" s="122">
        <f t="shared" si="6"/>
        <v>9.1999999999999998E-2</v>
      </c>
      <c r="CQ19" s="318">
        <v>4</v>
      </c>
      <c r="CR19" s="323">
        <f t="shared" ref="CR19:CR41" si="7">COUNTA(E19)+COUNTA(G19)+COUNTA(I19)+COUNTA(K19)</f>
        <v>4</v>
      </c>
      <c r="CS19" s="318">
        <f t="shared" ref="CS19:CS41" si="8">CQ19-CR19</f>
        <v>0</v>
      </c>
    </row>
    <row r="20" spans="2:97" ht="18" customHeight="1">
      <c r="B20" s="5"/>
      <c r="D20" s="124">
        <v>8.3333333333333301E-2</v>
      </c>
      <c r="E20" s="932">
        <v>0</v>
      </c>
      <c r="F20" s="933"/>
      <c r="G20" s="934">
        <v>0.252</v>
      </c>
      <c r="H20" s="935"/>
      <c r="I20" s="932">
        <v>0</v>
      </c>
      <c r="J20" s="933"/>
      <c r="K20" s="934">
        <v>9.1999999999999998E-2</v>
      </c>
      <c r="L20" s="935"/>
      <c r="CF20" s="6"/>
      <c r="CL20" s="121">
        <v>3</v>
      </c>
      <c r="CM20" s="122">
        <f t="shared" si="3"/>
        <v>0</v>
      </c>
      <c r="CN20" s="122">
        <f t="shared" si="4"/>
        <v>0.252</v>
      </c>
      <c r="CO20" s="122">
        <f t="shared" si="5"/>
        <v>0</v>
      </c>
      <c r="CP20" s="122">
        <f t="shared" si="6"/>
        <v>9.1999999999999998E-2</v>
      </c>
      <c r="CQ20" s="318">
        <v>4</v>
      </c>
      <c r="CR20" s="323">
        <f t="shared" si="7"/>
        <v>4</v>
      </c>
      <c r="CS20" s="318">
        <f t="shared" si="8"/>
        <v>0</v>
      </c>
    </row>
    <row r="21" spans="2:97" ht="18" customHeight="1">
      <c r="B21" s="5"/>
      <c r="D21" s="124">
        <v>0.125</v>
      </c>
      <c r="E21" s="932">
        <v>0</v>
      </c>
      <c r="F21" s="933"/>
      <c r="G21" s="934">
        <v>0.252</v>
      </c>
      <c r="H21" s="935"/>
      <c r="I21" s="932">
        <v>0</v>
      </c>
      <c r="J21" s="933"/>
      <c r="K21" s="934">
        <v>9.1999999999999998E-2</v>
      </c>
      <c r="L21" s="935"/>
      <c r="CF21" s="6"/>
      <c r="CL21" s="121">
        <v>4</v>
      </c>
      <c r="CM21" s="122">
        <f t="shared" si="3"/>
        <v>5</v>
      </c>
      <c r="CN21" s="122">
        <f t="shared" si="4"/>
        <v>0</v>
      </c>
      <c r="CO21" s="122">
        <f t="shared" si="5"/>
        <v>0</v>
      </c>
      <c r="CP21" s="122">
        <f t="shared" si="6"/>
        <v>9.1999999999999998E-2</v>
      </c>
      <c r="CQ21" s="318">
        <v>4</v>
      </c>
      <c r="CR21" s="323">
        <f t="shared" si="7"/>
        <v>4</v>
      </c>
      <c r="CS21" s="318">
        <f t="shared" si="8"/>
        <v>0</v>
      </c>
    </row>
    <row r="22" spans="2:97" ht="18" customHeight="1">
      <c r="B22" s="5"/>
      <c r="D22" s="124">
        <v>0.16666666666666699</v>
      </c>
      <c r="E22" s="932">
        <v>5</v>
      </c>
      <c r="F22" s="933"/>
      <c r="G22" s="940">
        <v>0</v>
      </c>
      <c r="H22" s="941"/>
      <c r="I22" s="932">
        <v>0</v>
      </c>
      <c r="J22" s="933"/>
      <c r="K22" s="934">
        <v>9.1999999999999998E-2</v>
      </c>
      <c r="L22" s="935"/>
      <c r="CF22" s="6"/>
      <c r="CL22" s="121">
        <v>5</v>
      </c>
      <c r="CM22" s="122">
        <f t="shared" si="3"/>
        <v>33</v>
      </c>
      <c r="CN22" s="122">
        <f t="shared" si="4"/>
        <v>0</v>
      </c>
      <c r="CO22" s="122">
        <f t="shared" si="5"/>
        <v>0</v>
      </c>
      <c r="CP22" s="122">
        <f t="shared" si="6"/>
        <v>9.1999999999999998E-2</v>
      </c>
      <c r="CQ22" s="318">
        <v>4</v>
      </c>
      <c r="CR22" s="323">
        <f t="shared" si="7"/>
        <v>4</v>
      </c>
      <c r="CS22" s="318">
        <f t="shared" si="8"/>
        <v>0</v>
      </c>
    </row>
    <row r="23" spans="2:97" ht="18" customHeight="1">
      <c r="B23" s="5"/>
      <c r="D23" s="124">
        <v>0.20833333333333301</v>
      </c>
      <c r="E23" s="932">
        <v>33</v>
      </c>
      <c r="F23" s="933"/>
      <c r="G23" s="940">
        <v>0</v>
      </c>
      <c r="H23" s="941"/>
      <c r="I23" s="932">
        <v>0</v>
      </c>
      <c r="J23" s="933"/>
      <c r="K23" s="934">
        <v>9.1999999999999998E-2</v>
      </c>
      <c r="L23" s="935"/>
      <c r="CF23" s="6"/>
      <c r="CL23" s="121">
        <v>6</v>
      </c>
      <c r="CM23" s="122">
        <f t="shared" si="3"/>
        <v>119</v>
      </c>
      <c r="CN23" s="122">
        <f t="shared" si="4"/>
        <v>0</v>
      </c>
      <c r="CO23" s="122">
        <f t="shared" si="5"/>
        <v>0</v>
      </c>
      <c r="CP23" s="122">
        <f t="shared" si="6"/>
        <v>9.1999999999999998E-2</v>
      </c>
      <c r="CQ23" s="318">
        <v>4</v>
      </c>
      <c r="CR23" s="323">
        <f t="shared" si="7"/>
        <v>4</v>
      </c>
      <c r="CS23" s="318">
        <f t="shared" si="8"/>
        <v>0</v>
      </c>
    </row>
    <row r="24" spans="2:97" ht="18" customHeight="1">
      <c r="B24" s="5"/>
      <c r="D24" s="124">
        <v>0.25</v>
      </c>
      <c r="E24" s="932">
        <v>119</v>
      </c>
      <c r="F24" s="933"/>
      <c r="G24" s="940">
        <v>0</v>
      </c>
      <c r="H24" s="941"/>
      <c r="I24" s="932">
        <v>0</v>
      </c>
      <c r="J24" s="933"/>
      <c r="K24" s="934">
        <v>9.1999999999999998E-2</v>
      </c>
      <c r="L24" s="935"/>
      <c r="CF24" s="6"/>
      <c r="CL24" s="121">
        <v>7</v>
      </c>
      <c r="CM24" s="122">
        <f t="shared" si="3"/>
        <v>280</v>
      </c>
      <c r="CN24" s="122">
        <f t="shared" si="4"/>
        <v>0</v>
      </c>
      <c r="CO24" s="122">
        <f t="shared" si="5"/>
        <v>0</v>
      </c>
      <c r="CP24" s="122">
        <f t="shared" si="6"/>
        <v>9.1999999999999998E-2</v>
      </c>
      <c r="CQ24" s="318">
        <v>4</v>
      </c>
      <c r="CR24" s="323">
        <f t="shared" si="7"/>
        <v>4</v>
      </c>
      <c r="CS24" s="318">
        <f t="shared" si="8"/>
        <v>0</v>
      </c>
    </row>
    <row r="25" spans="2:97" ht="18" customHeight="1">
      <c r="B25" s="5"/>
      <c r="D25" s="124">
        <v>0.29166666666666702</v>
      </c>
      <c r="E25" s="932">
        <v>280</v>
      </c>
      <c r="F25" s="933"/>
      <c r="G25" s="940">
        <v>0</v>
      </c>
      <c r="H25" s="941"/>
      <c r="I25" s="932">
        <v>0</v>
      </c>
      <c r="J25" s="933"/>
      <c r="K25" s="934">
        <v>9.1999999999999998E-2</v>
      </c>
      <c r="L25" s="935"/>
      <c r="CF25" s="6"/>
      <c r="CL25" s="121">
        <v>8</v>
      </c>
      <c r="CM25" s="122">
        <f t="shared" si="3"/>
        <v>502</v>
      </c>
      <c r="CN25" s="122">
        <f t="shared" si="4"/>
        <v>0</v>
      </c>
      <c r="CO25" s="122">
        <f t="shared" si="5"/>
        <v>0</v>
      </c>
      <c r="CP25" s="122">
        <f t="shared" si="6"/>
        <v>9.1999999999999998E-2</v>
      </c>
      <c r="CQ25" s="318">
        <v>4</v>
      </c>
      <c r="CR25" s="323">
        <f t="shared" si="7"/>
        <v>4</v>
      </c>
      <c r="CS25" s="318">
        <f t="shared" si="8"/>
        <v>0</v>
      </c>
    </row>
    <row r="26" spans="2:97" ht="18" customHeight="1">
      <c r="B26" s="5"/>
      <c r="D26" s="124">
        <v>0.33333333333333298</v>
      </c>
      <c r="E26" s="932">
        <v>502</v>
      </c>
      <c r="F26" s="933"/>
      <c r="G26" s="940">
        <v>0</v>
      </c>
      <c r="H26" s="941"/>
      <c r="I26" s="932">
        <v>0</v>
      </c>
      <c r="J26" s="933"/>
      <c r="K26" s="934">
        <v>9.1999999999999998E-2</v>
      </c>
      <c r="L26" s="935"/>
      <c r="CF26" s="6"/>
      <c r="CL26" s="121">
        <v>9</v>
      </c>
      <c r="CM26" s="122">
        <f t="shared" si="3"/>
        <v>707</v>
      </c>
      <c r="CN26" s="122">
        <f t="shared" si="4"/>
        <v>0</v>
      </c>
      <c r="CO26" s="122">
        <f t="shared" si="5"/>
        <v>0</v>
      </c>
      <c r="CP26" s="122">
        <f t="shared" si="6"/>
        <v>9.1999999999999998E-2</v>
      </c>
      <c r="CQ26" s="318">
        <v>4</v>
      </c>
      <c r="CR26" s="323">
        <f t="shared" si="7"/>
        <v>4</v>
      </c>
      <c r="CS26" s="318">
        <f t="shared" si="8"/>
        <v>0</v>
      </c>
    </row>
    <row r="27" spans="2:97" ht="18" customHeight="1">
      <c r="B27" s="5"/>
      <c r="D27" s="124">
        <v>0.375</v>
      </c>
      <c r="E27" s="932">
        <v>707</v>
      </c>
      <c r="F27" s="933"/>
      <c r="G27" s="940">
        <v>0</v>
      </c>
      <c r="H27" s="941"/>
      <c r="I27" s="932">
        <v>0</v>
      </c>
      <c r="J27" s="933"/>
      <c r="K27" s="934">
        <v>9.1999999999999998E-2</v>
      </c>
      <c r="L27" s="935"/>
      <c r="CF27" s="6"/>
      <c r="CL27" s="121">
        <v>10</v>
      </c>
      <c r="CM27" s="122">
        <f t="shared" si="3"/>
        <v>851</v>
      </c>
      <c r="CN27" s="122">
        <f t="shared" si="4"/>
        <v>0</v>
      </c>
      <c r="CO27" s="122">
        <f t="shared" si="5"/>
        <v>0</v>
      </c>
      <c r="CP27" s="122">
        <f t="shared" si="6"/>
        <v>9.1999999999999998E-2</v>
      </c>
      <c r="CQ27" s="318">
        <v>4</v>
      </c>
      <c r="CR27" s="323">
        <f t="shared" si="7"/>
        <v>4</v>
      </c>
      <c r="CS27" s="318">
        <f t="shared" si="8"/>
        <v>0</v>
      </c>
    </row>
    <row r="28" spans="2:97" ht="18" customHeight="1">
      <c r="B28" s="5"/>
      <c r="D28" s="124">
        <v>0.41666666666666702</v>
      </c>
      <c r="E28" s="932">
        <v>851</v>
      </c>
      <c r="F28" s="933"/>
      <c r="G28" s="940">
        <v>0</v>
      </c>
      <c r="H28" s="941"/>
      <c r="I28" s="932">
        <v>0</v>
      </c>
      <c r="J28" s="933"/>
      <c r="K28" s="934">
        <v>9.1999999999999998E-2</v>
      </c>
      <c r="L28" s="935"/>
      <c r="CF28" s="6"/>
      <c r="CL28" s="121">
        <v>11</v>
      </c>
      <c r="CM28" s="122">
        <f t="shared" si="3"/>
        <v>880</v>
      </c>
      <c r="CN28" s="122">
        <f t="shared" si="4"/>
        <v>0</v>
      </c>
      <c r="CO28" s="122">
        <f t="shared" si="5"/>
        <v>0</v>
      </c>
      <c r="CP28" s="122">
        <f t="shared" si="6"/>
        <v>9.1999999999999998E-2</v>
      </c>
      <c r="CQ28" s="318">
        <v>4</v>
      </c>
      <c r="CR28" s="323">
        <f t="shared" si="7"/>
        <v>4</v>
      </c>
      <c r="CS28" s="318">
        <f t="shared" si="8"/>
        <v>0</v>
      </c>
    </row>
    <row r="29" spans="2:97" ht="18" customHeight="1">
      <c r="B29" s="5"/>
      <c r="D29" s="124">
        <v>0.45833333333333298</v>
      </c>
      <c r="E29" s="932">
        <v>880</v>
      </c>
      <c r="F29" s="933"/>
      <c r="G29" s="940">
        <v>0</v>
      </c>
      <c r="H29" s="941"/>
      <c r="I29" s="932">
        <v>0</v>
      </c>
      <c r="J29" s="933"/>
      <c r="K29" s="934">
        <v>9.1999999999999998E-2</v>
      </c>
      <c r="L29" s="935"/>
      <c r="CF29" s="6"/>
      <c r="CL29" s="121">
        <v>12</v>
      </c>
      <c r="CM29" s="122">
        <f t="shared" si="3"/>
        <v>834</v>
      </c>
      <c r="CN29" s="122">
        <f t="shared" si="4"/>
        <v>0</v>
      </c>
      <c r="CO29" s="122">
        <f t="shared" si="5"/>
        <v>0</v>
      </c>
      <c r="CP29" s="122">
        <f t="shared" si="6"/>
        <v>9.1999999999999998E-2</v>
      </c>
      <c r="CQ29" s="318">
        <v>4</v>
      </c>
      <c r="CR29" s="323">
        <f t="shared" si="7"/>
        <v>4</v>
      </c>
      <c r="CS29" s="318">
        <f t="shared" si="8"/>
        <v>0</v>
      </c>
    </row>
    <row r="30" spans="2:97" ht="18" customHeight="1">
      <c r="B30" s="5"/>
      <c r="D30" s="124">
        <v>0.5</v>
      </c>
      <c r="E30" s="932">
        <v>834</v>
      </c>
      <c r="F30" s="933"/>
      <c r="G30" s="940">
        <v>0</v>
      </c>
      <c r="H30" s="941"/>
      <c r="I30" s="932">
        <v>0</v>
      </c>
      <c r="J30" s="933"/>
      <c r="K30" s="934">
        <v>9.1999999999999998E-2</v>
      </c>
      <c r="L30" s="935"/>
      <c r="AZ30" s="125"/>
      <c r="BA30" s="125"/>
      <c r="BB30" s="125"/>
      <c r="BC30" s="125"/>
      <c r="BD30" s="125"/>
      <c r="BE30" s="125"/>
      <c r="BF30" s="125"/>
      <c r="BG30" s="125"/>
      <c r="BH30" s="125"/>
      <c r="BI30" s="125"/>
      <c r="CF30" s="6"/>
      <c r="CL30" s="121">
        <v>13</v>
      </c>
      <c r="CM30" s="122">
        <f t="shared" si="3"/>
        <v>711</v>
      </c>
      <c r="CN30" s="122">
        <f t="shared" si="4"/>
        <v>0</v>
      </c>
      <c r="CO30" s="122">
        <f t="shared" si="5"/>
        <v>0</v>
      </c>
      <c r="CP30" s="122">
        <f t="shared" si="6"/>
        <v>9.1999999999999998E-2</v>
      </c>
      <c r="CQ30" s="318">
        <v>4</v>
      </c>
      <c r="CR30" s="323">
        <f t="shared" si="7"/>
        <v>4</v>
      </c>
      <c r="CS30" s="318">
        <f t="shared" si="8"/>
        <v>0</v>
      </c>
    </row>
    <row r="31" spans="2:97" ht="18" customHeight="1">
      <c r="B31" s="5"/>
      <c r="D31" s="124">
        <v>0.54166666666666696</v>
      </c>
      <c r="E31" s="932">
        <v>711</v>
      </c>
      <c r="F31" s="933"/>
      <c r="G31" s="940">
        <v>0</v>
      </c>
      <c r="H31" s="941"/>
      <c r="I31" s="932">
        <v>0</v>
      </c>
      <c r="J31" s="933"/>
      <c r="K31" s="934">
        <v>9.1999999999999998E-2</v>
      </c>
      <c r="L31" s="935"/>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7"/>
      <c r="BA31" s="127"/>
      <c r="BB31" s="127"/>
      <c r="BC31" s="127"/>
      <c r="BD31" s="127"/>
      <c r="BE31" s="127"/>
      <c r="BF31" s="127"/>
      <c r="BG31" s="127"/>
      <c r="BH31" s="127"/>
      <c r="BI31" s="127"/>
      <c r="BJ31" s="126"/>
      <c r="BK31" s="126"/>
      <c r="BL31" s="126"/>
      <c r="BM31" s="126"/>
      <c r="BN31" s="126"/>
      <c r="BO31" s="126"/>
      <c r="BP31" s="126"/>
      <c r="BQ31" s="126"/>
      <c r="BR31" s="126"/>
      <c r="BS31" s="126"/>
      <c r="BT31" s="126"/>
      <c r="BU31" s="126"/>
      <c r="BV31" s="126"/>
      <c r="BW31" s="126"/>
      <c r="BX31" s="126"/>
      <c r="CF31" s="6"/>
      <c r="CL31" s="121">
        <v>14</v>
      </c>
      <c r="CM31" s="122">
        <f t="shared" si="3"/>
        <v>536</v>
      </c>
      <c r="CN31" s="122">
        <f t="shared" si="4"/>
        <v>0</v>
      </c>
      <c r="CO31" s="122">
        <f t="shared" si="5"/>
        <v>0</v>
      </c>
      <c r="CP31" s="122">
        <f t="shared" si="6"/>
        <v>9.1999999999999998E-2</v>
      </c>
      <c r="CQ31" s="318">
        <v>4</v>
      </c>
      <c r="CR31" s="323">
        <f t="shared" si="7"/>
        <v>4</v>
      </c>
      <c r="CS31" s="318">
        <f t="shared" si="8"/>
        <v>0</v>
      </c>
    </row>
    <row r="32" spans="2:97" ht="18" customHeight="1">
      <c r="B32" s="5"/>
      <c r="D32" s="124">
        <v>0.58333333333333304</v>
      </c>
      <c r="E32" s="932">
        <v>536</v>
      </c>
      <c r="F32" s="933"/>
      <c r="G32" s="940">
        <v>0</v>
      </c>
      <c r="H32" s="941"/>
      <c r="I32" s="932">
        <v>0</v>
      </c>
      <c r="J32" s="933"/>
      <c r="K32" s="934">
        <v>9.1999999999999998E-2</v>
      </c>
      <c r="L32" s="935"/>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7"/>
      <c r="BA32" s="127"/>
      <c r="BB32" s="127"/>
      <c r="BC32" s="127"/>
      <c r="BD32" s="127"/>
      <c r="BE32" s="127"/>
      <c r="BF32" s="127"/>
      <c r="BG32" s="127"/>
      <c r="BH32" s="127"/>
      <c r="BI32" s="127"/>
      <c r="BJ32" s="126"/>
      <c r="BK32" s="126"/>
      <c r="BL32" s="126"/>
      <c r="BM32" s="126"/>
      <c r="BN32" s="126"/>
      <c r="BO32" s="126"/>
      <c r="BP32" s="126"/>
      <c r="BQ32" s="126"/>
      <c r="BR32" s="126"/>
      <c r="BS32" s="126"/>
      <c r="BT32" s="126"/>
      <c r="BU32" s="126"/>
      <c r="BV32" s="126"/>
      <c r="BW32" s="126"/>
      <c r="BX32" s="126"/>
      <c r="CF32" s="6"/>
      <c r="CL32" s="121">
        <v>15</v>
      </c>
      <c r="CM32" s="122">
        <f t="shared" si="3"/>
        <v>345</v>
      </c>
      <c r="CN32" s="122">
        <f t="shared" si="4"/>
        <v>0</v>
      </c>
      <c r="CO32" s="122">
        <f t="shared" si="5"/>
        <v>0</v>
      </c>
      <c r="CP32" s="122">
        <f t="shared" si="6"/>
        <v>9.1999999999999998E-2</v>
      </c>
      <c r="CQ32" s="318">
        <v>4</v>
      </c>
      <c r="CR32" s="323">
        <f t="shared" si="7"/>
        <v>4</v>
      </c>
      <c r="CS32" s="318">
        <f t="shared" si="8"/>
        <v>0</v>
      </c>
    </row>
    <row r="33" spans="2:97" ht="18" customHeight="1">
      <c r="B33" s="5"/>
      <c r="D33" s="124">
        <v>0.625</v>
      </c>
      <c r="E33" s="932">
        <v>345</v>
      </c>
      <c r="F33" s="933"/>
      <c r="G33" s="940">
        <v>0</v>
      </c>
      <c r="H33" s="941"/>
      <c r="I33" s="932">
        <v>0</v>
      </c>
      <c r="J33" s="933"/>
      <c r="K33" s="934">
        <v>9.1999999999999998E-2</v>
      </c>
      <c r="L33" s="935"/>
      <c r="CF33" s="6"/>
      <c r="CL33" s="121">
        <v>16</v>
      </c>
      <c r="CM33" s="122">
        <f t="shared" si="3"/>
        <v>169</v>
      </c>
      <c r="CN33" s="122">
        <f t="shared" si="4"/>
        <v>0</v>
      </c>
      <c r="CO33" s="122">
        <f t="shared" si="5"/>
        <v>0</v>
      </c>
      <c r="CP33" s="122">
        <f t="shared" si="6"/>
        <v>9.1999999999999998E-2</v>
      </c>
      <c r="CQ33" s="318">
        <v>4</v>
      </c>
      <c r="CR33" s="323">
        <f t="shared" si="7"/>
        <v>4</v>
      </c>
      <c r="CS33" s="318">
        <f t="shared" si="8"/>
        <v>0</v>
      </c>
    </row>
    <row r="34" spans="2:97" ht="18" customHeight="1">
      <c r="B34" s="5"/>
      <c r="D34" s="124">
        <v>0.66666666666666696</v>
      </c>
      <c r="E34" s="932">
        <v>169</v>
      </c>
      <c r="F34" s="933"/>
      <c r="G34" s="940">
        <v>0</v>
      </c>
      <c r="H34" s="941"/>
      <c r="I34" s="932">
        <v>0</v>
      </c>
      <c r="J34" s="933"/>
      <c r="K34" s="934">
        <v>9.1999999999999998E-2</v>
      </c>
      <c r="L34" s="935"/>
      <c r="CF34" s="6"/>
      <c r="CL34" s="121">
        <v>17</v>
      </c>
      <c r="CM34" s="122">
        <f t="shared" si="3"/>
        <v>53</v>
      </c>
      <c r="CN34" s="122">
        <f t="shared" si="4"/>
        <v>0</v>
      </c>
      <c r="CO34" s="122">
        <f t="shared" si="5"/>
        <v>0</v>
      </c>
      <c r="CP34" s="122">
        <f t="shared" si="6"/>
        <v>9.1999999999999998E-2</v>
      </c>
      <c r="CQ34" s="318">
        <v>4</v>
      </c>
      <c r="CR34" s="323">
        <f t="shared" si="7"/>
        <v>4</v>
      </c>
      <c r="CS34" s="318">
        <f t="shared" si="8"/>
        <v>0</v>
      </c>
    </row>
    <row r="35" spans="2:97" ht="18" customHeight="1">
      <c r="B35" s="5"/>
      <c r="D35" s="124">
        <v>0.70833333333333304</v>
      </c>
      <c r="E35" s="932">
        <v>53</v>
      </c>
      <c r="F35" s="933"/>
      <c r="G35" s="940">
        <v>0</v>
      </c>
      <c r="H35" s="941"/>
      <c r="I35" s="932">
        <v>0</v>
      </c>
      <c r="J35" s="933"/>
      <c r="K35" s="934">
        <v>9.1999999999999998E-2</v>
      </c>
      <c r="L35" s="935"/>
      <c r="CF35" s="6"/>
      <c r="CL35" s="121">
        <v>18</v>
      </c>
      <c r="CM35" s="122">
        <f t="shared" si="3"/>
        <v>10</v>
      </c>
      <c r="CN35" s="122">
        <f t="shared" si="4"/>
        <v>0</v>
      </c>
      <c r="CO35" s="122">
        <f t="shared" si="5"/>
        <v>0</v>
      </c>
      <c r="CP35" s="122">
        <f t="shared" si="6"/>
        <v>9.1999999999999998E-2</v>
      </c>
      <c r="CQ35" s="318">
        <v>4</v>
      </c>
      <c r="CR35" s="323">
        <f t="shared" si="7"/>
        <v>4</v>
      </c>
      <c r="CS35" s="318">
        <f t="shared" si="8"/>
        <v>0</v>
      </c>
    </row>
    <row r="36" spans="2:97" ht="18" customHeight="1">
      <c r="B36" s="5"/>
      <c r="D36" s="124">
        <v>0.75</v>
      </c>
      <c r="E36" s="932">
        <v>10</v>
      </c>
      <c r="F36" s="933"/>
      <c r="G36" s="940">
        <v>0</v>
      </c>
      <c r="H36" s="941"/>
      <c r="I36" s="932">
        <v>0</v>
      </c>
      <c r="J36" s="933"/>
      <c r="K36" s="934">
        <v>9.1999999999999998E-2</v>
      </c>
      <c r="L36" s="935"/>
      <c r="CF36" s="6"/>
      <c r="CL36" s="121">
        <v>19</v>
      </c>
      <c r="CM36" s="122">
        <f t="shared" si="3"/>
        <v>0</v>
      </c>
      <c r="CN36" s="122">
        <f t="shared" si="4"/>
        <v>0.252</v>
      </c>
      <c r="CO36" s="122">
        <f t="shared" si="5"/>
        <v>0</v>
      </c>
      <c r="CP36" s="122">
        <f t="shared" si="6"/>
        <v>9.1999999999999998E-2</v>
      </c>
      <c r="CQ36" s="318">
        <v>4</v>
      </c>
      <c r="CR36" s="323">
        <f t="shared" si="7"/>
        <v>4</v>
      </c>
      <c r="CS36" s="318">
        <f t="shared" si="8"/>
        <v>0</v>
      </c>
    </row>
    <row r="37" spans="2:97" ht="18" customHeight="1">
      <c r="B37" s="5"/>
      <c r="D37" s="124">
        <v>0.79166666666666696</v>
      </c>
      <c r="E37" s="932">
        <v>0</v>
      </c>
      <c r="F37" s="933"/>
      <c r="G37" s="934">
        <v>0.252</v>
      </c>
      <c r="H37" s="935"/>
      <c r="I37" s="932">
        <v>0</v>
      </c>
      <c r="J37" s="933"/>
      <c r="K37" s="934">
        <v>9.1999999999999998E-2</v>
      </c>
      <c r="L37" s="935"/>
      <c r="CF37" s="6"/>
      <c r="CL37" s="121">
        <v>20</v>
      </c>
      <c r="CM37" s="122">
        <f t="shared" si="3"/>
        <v>0</v>
      </c>
      <c r="CN37" s="122">
        <f t="shared" si="4"/>
        <v>0.252</v>
      </c>
      <c r="CO37" s="122">
        <f t="shared" si="5"/>
        <v>0</v>
      </c>
      <c r="CP37" s="122">
        <f t="shared" si="6"/>
        <v>9.1999999999999998E-2</v>
      </c>
      <c r="CQ37" s="318">
        <v>4</v>
      </c>
      <c r="CR37" s="323">
        <f t="shared" si="7"/>
        <v>4</v>
      </c>
      <c r="CS37" s="318">
        <f t="shared" si="8"/>
        <v>0</v>
      </c>
    </row>
    <row r="38" spans="2:97" ht="18" customHeight="1">
      <c r="B38" s="5"/>
      <c r="D38" s="124">
        <v>0.83333333333333304</v>
      </c>
      <c r="E38" s="932">
        <v>0</v>
      </c>
      <c r="F38" s="933"/>
      <c r="G38" s="934">
        <v>0.252</v>
      </c>
      <c r="H38" s="935"/>
      <c r="I38" s="932">
        <v>0</v>
      </c>
      <c r="J38" s="933"/>
      <c r="K38" s="934">
        <v>9.1999999999999998E-2</v>
      </c>
      <c r="L38" s="935"/>
      <c r="CF38" s="6"/>
      <c r="CL38" s="121">
        <v>21</v>
      </c>
      <c r="CM38" s="122">
        <f t="shared" si="3"/>
        <v>0</v>
      </c>
      <c r="CN38" s="122">
        <f t="shared" si="4"/>
        <v>0.252</v>
      </c>
      <c r="CO38" s="122">
        <f t="shared" si="5"/>
        <v>0</v>
      </c>
      <c r="CP38" s="122">
        <f t="shared" si="6"/>
        <v>9.1999999999999998E-2</v>
      </c>
      <c r="CQ38" s="318">
        <v>4</v>
      </c>
      <c r="CR38" s="323">
        <f t="shared" si="7"/>
        <v>4</v>
      </c>
      <c r="CS38" s="318">
        <f t="shared" si="8"/>
        <v>0</v>
      </c>
    </row>
    <row r="39" spans="2:97" ht="18" customHeight="1">
      <c r="B39" s="5"/>
      <c r="D39" s="124">
        <v>0.875</v>
      </c>
      <c r="E39" s="932">
        <v>0</v>
      </c>
      <c r="F39" s="933"/>
      <c r="G39" s="934">
        <v>0.252</v>
      </c>
      <c r="H39" s="935"/>
      <c r="I39" s="932">
        <v>0</v>
      </c>
      <c r="J39" s="933"/>
      <c r="K39" s="934">
        <v>9.1999999999999998E-2</v>
      </c>
      <c r="L39" s="935"/>
      <c r="CF39" s="6"/>
      <c r="CL39" s="121">
        <v>22</v>
      </c>
      <c r="CM39" s="122">
        <f t="shared" si="3"/>
        <v>0</v>
      </c>
      <c r="CN39" s="122">
        <f t="shared" si="4"/>
        <v>0.252</v>
      </c>
      <c r="CO39" s="122">
        <f t="shared" si="5"/>
        <v>0</v>
      </c>
      <c r="CP39" s="122">
        <f t="shared" si="6"/>
        <v>9.1999999999999998E-2</v>
      </c>
      <c r="CQ39" s="318">
        <v>4</v>
      </c>
      <c r="CR39" s="323">
        <f t="shared" si="7"/>
        <v>4</v>
      </c>
      <c r="CS39" s="318">
        <f t="shared" si="8"/>
        <v>0</v>
      </c>
    </row>
    <row r="40" spans="2:97" ht="18" customHeight="1">
      <c r="B40" s="5"/>
      <c r="D40" s="124">
        <v>0.91666666666666696</v>
      </c>
      <c r="E40" s="932">
        <v>0</v>
      </c>
      <c r="F40" s="933"/>
      <c r="G40" s="934">
        <v>0.252</v>
      </c>
      <c r="H40" s="935"/>
      <c r="I40" s="932">
        <v>0</v>
      </c>
      <c r="J40" s="933"/>
      <c r="K40" s="934">
        <v>9.1999999999999998E-2</v>
      </c>
      <c r="L40" s="935"/>
      <c r="CF40" s="6"/>
      <c r="CL40" s="121">
        <v>23</v>
      </c>
      <c r="CM40" s="122">
        <f t="shared" si="3"/>
        <v>0</v>
      </c>
      <c r="CN40" s="122">
        <f t="shared" si="4"/>
        <v>0.252</v>
      </c>
      <c r="CO40" s="122">
        <f t="shared" si="5"/>
        <v>0</v>
      </c>
      <c r="CP40" s="122">
        <f t="shared" si="6"/>
        <v>9.1999999999999998E-2</v>
      </c>
      <c r="CQ40" s="318">
        <v>4</v>
      </c>
      <c r="CR40" s="323">
        <f t="shared" si="7"/>
        <v>4</v>
      </c>
      <c r="CS40" s="318">
        <f t="shared" si="8"/>
        <v>0</v>
      </c>
    </row>
    <row r="41" spans="2:97" ht="18" customHeight="1" thickBot="1">
      <c r="B41" s="5"/>
      <c r="D41" s="128">
        <v>0.95833333333333304</v>
      </c>
      <c r="E41" s="942">
        <v>0</v>
      </c>
      <c r="F41" s="943"/>
      <c r="G41" s="944">
        <v>0.252</v>
      </c>
      <c r="H41" s="945"/>
      <c r="I41" s="942">
        <v>0</v>
      </c>
      <c r="J41" s="943"/>
      <c r="K41" s="944">
        <v>9.1999999999999998E-2</v>
      </c>
      <c r="L41" s="945"/>
      <c r="CF41" s="6"/>
      <c r="CQ41" s="318">
        <v>4</v>
      </c>
      <c r="CR41" s="323">
        <f t="shared" si="7"/>
        <v>4</v>
      </c>
      <c r="CS41" s="318">
        <f t="shared" si="8"/>
        <v>0</v>
      </c>
    </row>
    <row r="42" spans="2:97" ht="18" customHeight="1">
      <c r="B42" s="5"/>
      <c r="CF42" s="6"/>
      <c r="CL42" s="121"/>
      <c r="CM42" s="121"/>
      <c r="CN42" s="121"/>
      <c r="CQ42" s="318"/>
      <c r="CR42" s="323"/>
      <c r="CS42" s="318"/>
    </row>
    <row r="43" spans="2:97" ht="18" customHeight="1">
      <c r="B43" s="5"/>
      <c r="CF43" s="6"/>
      <c r="CL43" s="121"/>
      <c r="CM43" s="121"/>
      <c r="CN43" s="121"/>
      <c r="CQ43" s="318"/>
      <c r="CR43" s="318"/>
      <c r="CS43" s="318"/>
    </row>
    <row r="44" spans="2:97" ht="18" customHeight="1">
      <c r="B44" s="5"/>
      <c r="CF44" s="6"/>
      <c r="CL44" s="121"/>
      <c r="CM44" s="121"/>
      <c r="CN44" s="121"/>
      <c r="CQ44" s="318"/>
      <c r="CR44" s="318"/>
      <c r="CS44" s="318"/>
    </row>
    <row r="45" spans="2:97" ht="18" customHeight="1">
      <c r="B45" s="5"/>
      <c r="CF45" s="6"/>
      <c r="CL45" s="121"/>
      <c r="CM45" s="121"/>
      <c r="CN45" s="121"/>
      <c r="CQ45" s="318"/>
      <c r="CR45" s="318"/>
      <c r="CS45" s="318"/>
    </row>
    <row r="46" spans="2:97" ht="18" customHeight="1">
      <c r="B46" s="5"/>
      <c r="CF46" s="6"/>
      <c r="CL46" s="121"/>
      <c r="CM46" s="121"/>
      <c r="CN46" s="121"/>
      <c r="CQ46" s="318"/>
      <c r="CR46" s="318"/>
      <c r="CS46" s="318"/>
    </row>
    <row r="47" spans="2:97" ht="18" customHeight="1">
      <c r="B47" s="5"/>
      <c r="G47" s="129"/>
      <c r="H47" s="129"/>
      <c r="I47" s="129"/>
      <c r="J47" s="129"/>
      <c r="K47" s="129"/>
      <c r="L47" s="129"/>
      <c r="AZ47" s="125"/>
      <c r="BA47" s="125"/>
      <c r="BB47" s="125"/>
      <c r="BC47" s="125"/>
      <c r="BD47" s="125"/>
      <c r="BE47" s="125"/>
      <c r="BF47" s="125"/>
      <c r="BG47" s="125"/>
      <c r="BH47" s="125"/>
      <c r="BI47" s="125"/>
      <c r="CF47" s="6"/>
      <c r="CL47" s="121"/>
      <c r="CM47" s="121"/>
      <c r="CN47" s="121"/>
      <c r="CQ47" s="318"/>
      <c r="CR47" s="318"/>
      <c r="CS47" s="318"/>
    </row>
    <row r="48" spans="2:97" ht="18" customHeight="1">
      <c r="B48" s="5"/>
      <c r="G48" s="129"/>
      <c r="H48" s="129"/>
      <c r="I48" s="129"/>
      <c r="J48" s="129"/>
      <c r="K48" s="129"/>
      <c r="L48" s="129"/>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7"/>
      <c r="BA48" s="127"/>
      <c r="BB48" s="127"/>
      <c r="BC48" s="127"/>
      <c r="BD48" s="127"/>
      <c r="BE48" s="127"/>
      <c r="BF48" s="127"/>
      <c r="BG48" s="127"/>
      <c r="BH48" s="127"/>
      <c r="BI48" s="127"/>
      <c r="BJ48" s="126"/>
      <c r="BK48" s="126"/>
      <c r="BL48" s="126"/>
      <c r="BM48" s="126"/>
      <c r="BN48" s="126"/>
      <c r="BO48" s="126"/>
      <c r="BP48" s="126"/>
      <c r="BQ48" s="126"/>
      <c r="BR48" s="126"/>
      <c r="BS48" s="126"/>
      <c r="BT48" s="126"/>
      <c r="BU48" s="126"/>
      <c r="BV48" s="126"/>
      <c r="BW48" s="126"/>
      <c r="BX48" s="126"/>
      <c r="CF48" s="6"/>
      <c r="CL48" s="121"/>
      <c r="CM48" s="121"/>
      <c r="CN48" s="121"/>
      <c r="CQ48" s="318"/>
      <c r="CR48" s="318"/>
      <c r="CS48" s="318"/>
    </row>
    <row r="49" spans="2:97" ht="18" customHeight="1">
      <c r="B49" s="5"/>
      <c r="G49" s="129"/>
      <c r="H49" s="129"/>
      <c r="I49" s="129"/>
      <c r="J49" s="129"/>
      <c r="K49" s="129"/>
      <c r="L49" s="129"/>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127"/>
      <c r="BA49" s="127"/>
      <c r="BB49" s="127"/>
      <c r="BC49" s="127"/>
      <c r="BD49" s="127"/>
      <c r="BE49" s="127"/>
      <c r="BF49" s="127"/>
      <c r="BG49" s="127"/>
      <c r="BH49" s="127"/>
      <c r="BI49" s="127"/>
      <c r="BJ49" s="126"/>
      <c r="BK49" s="126"/>
      <c r="BL49" s="126"/>
      <c r="BM49" s="126"/>
      <c r="BN49" s="126"/>
      <c r="BO49" s="126"/>
      <c r="BP49" s="126"/>
      <c r="BQ49" s="126"/>
      <c r="BR49" s="126"/>
      <c r="BS49" s="126"/>
      <c r="BT49" s="126"/>
      <c r="BU49" s="126"/>
      <c r="BV49" s="126"/>
      <c r="BW49" s="126"/>
      <c r="BX49" s="126"/>
      <c r="CF49" s="6"/>
      <c r="CL49" s="121"/>
      <c r="CM49" s="121"/>
      <c r="CN49" s="121"/>
      <c r="CQ49" s="318"/>
      <c r="CR49" s="318"/>
      <c r="CS49" s="318"/>
    </row>
    <row r="50" spans="2:97" ht="18" customHeight="1" thickBot="1">
      <c r="B50" s="7"/>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9"/>
      <c r="CL50" s="121"/>
      <c r="CM50" s="121"/>
      <c r="CN50" s="121"/>
      <c r="CQ50" s="318"/>
      <c r="CR50" s="318"/>
      <c r="CS50" s="318"/>
    </row>
    <row r="51" spans="2:97" ht="18" customHeight="1">
      <c r="AY51" s="1" t="s">
        <v>85</v>
      </c>
      <c r="CL51" s="121"/>
      <c r="CM51" s="121"/>
      <c r="CN51" s="121"/>
    </row>
    <row r="52" spans="2:97" ht="18" customHeight="1">
      <c r="CL52" s="121"/>
      <c r="CM52" s="121"/>
      <c r="CN52" s="121"/>
    </row>
    <row r="53" spans="2:97" ht="18" customHeight="1">
      <c r="CL53" s="121"/>
      <c r="CM53" s="121"/>
      <c r="CN53" s="121"/>
    </row>
    <row r="54" spans="2:97" ht="18" customHeight="1">
      <c r="CL54" s="121"/>
      <c r="CM54" s="121"/>
      <c r="CN54" s="121"/>
    </row>
    <row r="55" spans="2:97" ht="18" customHeight="1">
      <c r="CL55" s="121"/>
      <c r="CM55" s="121"/>
      <c r="CN55" s="121"/>
    </row>
    <row r="56" spans="2:97" ht="18" customHeight="1">
      <c r="CL56" s="121"/>
      <c r="CM56" s="121"/>
      <c r="CN56" s="121"/>
    </row>
    <row r="57" spans="2:97" ht="18" customHeight="1">
      <c r="CL57" s="121"/>
      <c r="CM57" s="121"/>
      <c r="CN57" s="121"/>
    </row>
    <row r="58" spans="2:97" ht="18" customHeight="1">
      <c r="CL58" s="121"/>
      <c r="CM58" s="121"/>
      <c r="CN58" s="121"/>
    </row>
    <row r="59" spans="2:97" ht="18" customHeight="1">
      <c r="CL59" s="121"/>
      <c r="CM59" s="121"/>
      <c r="CN59" s="121"/>
    </row>
    <row r="60" spans="2:97" ht="18" customHeight="1">
      <c r="CL60" s="121"/>
      <c r="CM60" s="121"/>
      <c r="CN60" s="121"/>
    </row>
    <row r="61" spans="2:97" ht="18" customHeight="1">
      <c r="CL61" s="121"/>
      <c r="CM61" s="121"/>
      <c r="CN61" s="121"/>
    </row>
    <row r="62" spans="2:97" ht="18" customHeight="1">
      <c r="CL62" s="121"/>
      <c r="CM62" s="121"/>
      <c r="CN62" s="121"/>
    </row>
    <row r="63" spans="2:97" ht="18" customHeight="1">
      <c r="CL63" s="121"/>
      <c r="CM63" s="121"/>
      <c r="CN63" s="121"/>
    </row>
    <row r="64" spans="2:97" ht="18" customHeight="1">
      <c r="CL64" s="121"/>
      <c r="CM64" s="121"/>
      <c r="CN64" s="121"/>
    </row>
    <row r="65" spans="90:92" ht="18" customHeight="1">
      <c r="CL65" s="121"/>
      <c r="CM65" s="121"/>
      <c r="CN65" s="121"/>
    </row>
    <row r="66" spans="90:92" ht="18" customHeight="1">
      <c r="CL66" s="121"/>
      <c r="CM66" s="121"/>
      <c r="CN66" s="121"/>
    </row>
    <row r="67" spans="90:92" ht="18" customHeight="1">
      <c r="CL67" s="121"/>
      <c r="CM67" s="121"/>
      <c r="CN67" s="121"/>
    </row>
    <row r="68" spans="90:92" ht="18" customHeight="1">
      <c r="CL68" s="121"/>
      <c r="CM68" s="121"/>
      <c r="CN68" s="121"/>
    </row>
    <row r="69" spans="90:92" ht="18" customHeight="1">
      <c r="CL69" s="121"/>
      <c r="CM69" s="121"/>
      <c r="CN69" s="121"/>
    </row>
    <row r="70" spans="90:92" ht="18" customHeight="1">
      <c r="CL70" s="121"/>
      <c r="CM70" s="121"/>
      <c r="CN70" s="121"/>
    </row>
    <row r="71" spans="90:92" ht="18" customHeight="1">
      <c r="CL71" s="121"/>
      <c r="CM71" s="121"/>
      <c r="CN71" s="121"/>
    </row>
    <row r="72" spans="90:92" ht="18" customHeight="1">
      <c r="CL72" s="121"/>
      <c r="CM72" s="121"/>
      <c r="CN72" s="121"/>
    </row>
    <row r="73" spans="90:92" ht="18" customHeight="1">
      <c r="CL73" s="121"/>
      <c r="CM73" s="121"/>
      <c r="CN73" s="121"/>
    </row>
    <row r="74" spans="90:92" ht="18" customHeight="1">
      <c r="CL74" s="121"/>
      <c r="CM74" s="121"/>
      <c r="CN74" s="121"/>
    </row>
    <row r="75" spans="90:92" ht="18" customHeight="1">
      <c r="CL75" s="121"/>
      <c r="CM75" s="121"/>
      <c r="CN75" s="121"/>
    </row>
    <row r="76" spans="90:92" ht="18" customHeight="1">
      <c r="CL76" s="121"/>
      <c r="CM76" s="121"/>
      <c r="CN76" s="121"/>
    </row>
    <row r="77" spans="90:92" ht="18" customHeight="1">
      <c r="CL77" s="121"/>
      <c r="CM77" s="121"/>
      <c r="CN77" s="121"/>
    </row>
    <row r="78" spans="90:92" ht="18" customHeight="1">
      <c r="CL78" s="121"/>
      <c r="CM78" s="121"/>
      <c r="CN78" s="121"/>
    </row>
    <row r="79" spans="90:92" ht="18" customHeight="1">
      <c r="CL79" s="121"/>
      <c r="CM79" s="121"/>
      <c r="CN79" s="121"/>
    </row>
    <row r="80" spans="90:92" ht="18" customHeight="1">
      <c r="CL80" s="121"/>
      <c r="CM80" s="121"/>
      <c r="CN80" s="121"/>
    </row>
    <row r="81" spans="90:92" ht="18" customHeight="1">
      <c r="CL81" s="121"/>
      <c r="CM81" s="121"/>
      <c r="CN81" s="121"/>
    </row>
    <row r="82" spans="90:92" ht="18" customHeight="1">
      <c r="CL82" s="121"/>
      <c r="CM82" s="121"/>
      <c r="CN82" s="121"/>
    </row>
    <row r="83" spans="90:92" ht="18" customHeight="1">
      <c r="CL83" s="121"/>
      <c r="CM83" s="121"/>
      <c r="CN83" s="121"/>
    </row>
    <row r="84" spans="90:92" ht="18" customHeight="1">
      <c r="CL84" s="121"/>
      <c r="CM84" s="121"/>
      <c r="CN84" s="121"/>
    </row>
    <row r="85" spans="90:92" ht="18" customHeight="1">
      <c r="CL85" s="121"/>
      <c r="CM85" s="121"/>
      <c r="CN85" s="121"/>
    </row>
    <row r="86" spans="90:92" ht="18" customHeight="1">
      <c r="CL86" s="121"/>
      <c r="CM86" s="121"/>
      <c r="CN86" s="121"/>
    </row>
    <row r="87" spans="90:92" ht="18" customHeight="1">
      <c r="CL87" s="121"/>
      <c r="CM87" s="121"/>
      <c r="CN87" s="121"/>
    </row>
    <row r="88" spans="90:92" ht="18" customHeight="1">
      <c r="CL88" s="121"/>
      <c r="CM88" s="121"/>
      <c r="CN88" s="121"/>
    </row>
    <row r="89" spans="90:92" ht="18" customHeight="1">
      <c r="CL89" s="121"/>
      <c r="CM89" s="121"/>
      <c r="CN89" s="121"/>
    </row>
    <row r="90" spans="90:92" ht="18" customHeight="1">
      <c r="CL90" s="121"/>
      <c r="CM90" s="121"/>
      <c r="CN90" s="121"/>
    </row>
    <row r="91" spans="90:92" ht="18" customHeight="1">
      <c r="CL91" s="121"/>
      <c r="CM91" s="121"/>
      <c r="CN91" s="121"/>
    </row>
    <row r="92" spans="90:92" ht="18" customHeight="1">
      <c r="CL92" s="121"/>
      <c r="CM92" s="121"/>
      <c r="CN92" s="121"/>
    </row>
    <row r="93" spans="90:92" ht="18" customHeight="1">
      <c r="CL93" s="121"/>
      <c r="CM93" s="121"/>
      <c r="CN93" s="121"/>
    </row>
    <row r="94" spans="90:92" ht="18" customHeight="1">
      <c r="CL94" s="121"/>
      <c r="CM94" s="121"/>
      <c r="CN94" s="121"/>
    </row>
    <row r="95" spans="90:92" ht="18" customHeight="1">
      <c r="CL95" s="121"/>
      <c r="CM95" s="121"/>
      <c r="CN95" s="121"/>
    </row>
    <row r="96" spans="90:92" ht="18" customHeight="1">
      <c r="CL96" s="121"/>
      <c r="CM96" s="121"/>
      <c r="CN96" s="121"/>
    </row>
    <row r="97" spans="90:92" ht="18" customHeight="1">
      <c r="CL97" s="121"/>
      <c r="CM97" s="121"/>
      <c r="CN97" s="121"/>
    </row>
    <row r="98" spans="90:92" ht="18" customHeight="1">
      <c r="CL98" s="121"/>
      <c r="CM98" s="121"/>
      <c r="CN98" s="121"/>
    </row>
    <row r="99" spans="90:92" ht="18" customHeight="1">
      <c r="CL99" s="121"/>
      <c r="CM99" s="121"/>
      <c r="CN99" s="121"/>
    </row>
    <row r="100" spans="90:92" ht="18" customHeight="1">
      <c r="CL100" s="121"/>
      <c r="CM100" s="121"/>
      <c r="CN100" s="121"/>
    </row>
    <row r="101" spans="90:92" ht="18" customHeight="1">
      <c r="CL101" s="121"/>
      <c r="CM101" s="121"/>
      <c r="CN101" s="121"/>
    </row>
    <row r="102" spans="90:92" ht="18" customHeight="1">
      <c r="CL102" s="121"/>
      <c r="CM102" s="121"/>
      <c r="CN102" s="121"/>
    </row>
    <row r="103" spans="90:92" ht="18" customHeight="1">
      <c r="CL103" s="121"/>
      <c r="CM103" s="121"/>
      <c r="CN103" s="121"/>
    </row>
    <row r="104" spans="90:92" ht="18" customHeight="1">
      <c r="CL104" s="121"/>
      <c r="CM104" s="121"/>
      <c r="CN104" s="121"/>
    </row>
    <row r="105" spans="90:92" ht="18" customHeight="1">
      <c r="CL105" s="121"/>
      <c r="CM105" s="121"/>
      <c r="CN105" s="121"/>
    </row>
    <row r="106" spans="90:92" ht="18" customHeight="1">
      <c r="CL106" s="121"/>
      <c r="CM106" s="121"/>
      <c r="CN106" s="121"/>
    </row>
    <row r="107" spans="90:92" ht="18" customHeight="1">
      <c r="CL107" s="121"/>
      <c r="CM107" s="121"/>
      <c r="CN107" s="121"/>
    </row>
    <row r="108" spans="90:92" ht="18" customHeight="1">
      <c r="CL108" s="121"/>
      <c r="CM108" s="121"/>
      <c r="CN108" s="121"/>
    </row>
    <row r="109" spans="90:92" ht="18" customHeight="1">
      <c r="CL109" s="121"/>
      <c r="CM109" s="121"/>
      <c r="CN109" s="121"/>
    </row>
    <row r="110" spans="90:92" ht="18" customHeight="1">
      <c r="CL110" s="121"/>
      <c r="CM110" s="121"/>
      <c r="CN110" s="121"/>
    </row>
    <row r="111" spans="90:92" ht="18" customHeight="1">
      <c r="CL111" s="121"/>
      <c r="CM111" s="121"/>
      <c r="CN111" s="121"/>
    </row>
    <row r="112" spans="90:92" ht="18" customHeight="1">
      <c r="CL112" s="121"/>
      <c r="CM112" s="121"/>
      <c r="CN112" s="121"/>
    </row>
    <row r="113" spans="90:92" ht="18" customHeight="1">
      <c r="CL113" s="121"/>
      <c r="CM113" s="121"/>
      <c r="CN113" s="121"/>
    </row>
    <row r="114" spans="90:92" ht="18" customHeight="1">
      <c r="CL114" s="121"/>
      <c r="CM114" s="121"/>
      <c r="CN114" s="121"/>
    </row>
    <row r="115" spans="90:92" ht="18" customHeight="1">
      <c r="CL115" s="121"/>
      <c r="CM115" s="121"/>
      <c r="CN115" s="121"/>
    </row>
    <row r="116" spans="90:92" ht="18" customHeight="1">
      <c r="CL116" s="121"/>
      <c r="CM116" s="121"/>
      <c r="CN116" s="121"/>
    </row>
    <row r="117" spans="90:92" ht="18" customHeight="1">
      <c r="CL117" s="121"/>
      <c r="CM117" s="121"/>
      <c r="CN117" s="121"/>
    </row>
    <row r="118" spans="90:92" ht="18" customHeight="1">
      <c r="CL118" s="121"/>
      <c r="CM118" s="121"/>
      <c r="CN118" s="121"/>
    </row>
    <row r="119" spans="90:92" ht="18" customHeight="1">
      <c r="CL119" s="121"/>
      <c r="CM119" s="121"/>
      <c r="CN119" s="121"/>
    </row>
    <row r="120" spans="90:92" ht="18" customHeight="1">
      <c r="CL120" s="121"/>
      <c r="CM120" s="121"/>
      <c r="CN120" s="121"/>
    </row>
    <row r="121" spans="90:92" ht="18" customHeight="1">
      <c r="CL121" s="121"/>
      <c r="CM121" s="121"/>
      <c r="CN121" s="121"/>
    </row>
    <row r="122" spans="90:92" ht="18" customHeight="1">
      <c r="CL122" s="121"/>
      <c r="CM122" s="121"/>
      <c r="CN122" s="121"/>
    </row>
    <row r="123" spans="90:92" ht="18" customHeight="1">
      <c r="CL123" s="121"/>
      <c r="CM123" s="121"/>
      <c r="CN123" s="121"/>
    </row>
    <row r="124" spans="90:92" ht="18" customHeight="1">
      <c r="CL124" s="121"/>
      <c r="CM124" s="121"/>
      <c r="CN124" s="121"/>
    </row>
    <row r="125" spans="90:92" ht="18" customHeight="1">
      <c r="CL125" s="121"/>
      <c r="CM125" s="121"/>
      <c r="CN125" s="121"/>
    </row>
    <row r="126" spans="90:92" ht="18" customHeight="1">
      <c r="CL126" s="121"/>
      <c r="CM126" s="121"/>
      <c r="CN126" s="121"/>
    </row>
    <row r="127" spans="90:92" ht="18" customHeight="1">
      <c r="CL127" s="121"/>
      <c r="CM127" s="121"/>
      <c r="CN127" s="121"/>
    </row>
    <row r="128" spans="90:92" ht="18" customHeight="1">
      <c r="CL128" s="121"/>
      <c r="CM128" s="121"/>
      <c r="CN128" s="121"/>
    </row>
    <row r="129" spans="90:92" ht="18" customHeight="1">
      <c r="CL129" s="121"/>
      <c r="CM129" s="121"/>
      <c r="CN129" s="121"/>
    </row>
    <row r="130" spans="90:92" ht="18" customHeight="1">
      <c r="CL130" s="121"/>
      <c r="CM130" s="121"/>
      <c r="CN130" s="121"/>
    </row>
    <row r="131" spans="90:92" ht="18" customHeight="1">
      <c r="CL131" s="121"/>
      <c r="CM131" s="121"/>
      <c r="CN131" s="121"/>
    </row>
    <row r="132" spans="90:92" ht="18" customHeight="1">
      <c r="CL132" s="121"/>
      <c r="CM132" s="121"/>
      <c r="CN132" s="121"/>
    </row>
    <row r="133" spans="90:92" ht="18" customHeight="1">
      <c r="CL133" s="121"/>
      <c r="CM133" s="121"/>
      <c r="CN133" s="121"/>
    </row>
    <row r="134" spans="90:92" ht="18" customHeight="1">
      <c r="CL134" s="121"/>
      <c r="CM134" s="121"/>
      <c r="CN134" s="121"/>
    </row>
    <row r="135" spans="90:92" ht="18" customHeight="1">
      <c r="CL135" s="121"/>
      <c r="CM135" s="121"/>
      <c r="CN135" s="121"/>
    </row>
    <row r="136" spans="90:92" ht="18" customHeight="1">
      <c r="CL136" s="121"/>
      <c r="CM136" s="121"/>
      <c r="CN136" s="121"/>
    </row>
    <row r="137" spans="90:92" ht="18" customHeight="1">
      <c r="CL137" s="121"/>
      <c r="CM137" s="121"/>
      <c r="CN137" s="121"/>
    </row>
    <row r="138" spans="90:92" ht="18" customHeight="1">
      <c r="CL138" s="121"/>
      <c r="CM138" s="121"/>
      <c r="CN138" s="121"/>
    </row>
    <row r="139" spans="90:92" ht="18" customHeight="1">
      <c r="CL139" s="121"/>
      <c r="CM139" s="121"/>
      <c r="CN139" s="121"/>
    </row>
    <row r="140" spans="90:92" ht="18" customHeight="1">
      <c r="CL140" s="121"/>
      <c r="CM140" s="121"/>
      <c r="CN140" s="121"/>
    </row>
    <row r="141" spans="90:92" ht="18" customHeight="1">
      <c r="CL141" s="121"/>
      <c r="CM141" s="121"/>
      <c r="CN141" s="121"/>
    </row>
    <row r="142" spans="90:92" ht="18" customHeight="1">
      <c r="CL142" s="121"/>
      <c r="CM142" s="121"/>
      <c r="CN142" s="121"/>
    </row>
    <row r="143" spans="90:92" ht="18" customHeight="1">
      <c r="CL143" s="121"/>
      <c r="CM143" s="121"/>
      <c r="CN143" s="121"/>
    </row>
    <row r="144" spans="90:92" ht="18" customHeight="1">
      <c r="CL144" s="121"/>
      <c r="CM144" s="121"/>
      <c r="CN144" s="121"/>
    </row>
    <row r="145" spans="90:92" ht="18" customHeight="1">
      <c r="CL145" s="121"/>
      <c r="CM145" s="121"/>
      <c r="CN145" s="121"/>
    </row>
    <row r="146" spans="90:92" ht="18" customHeight="1">
      <c r="CL146" s="121"/>
      <c r="CM146" s="121"/>
      <c r="CN146" s="121"/>
    </row>
    <row r="147" spans="90:92" ht="18" customHeight="1">
      <c r="CL147" s="121"/>
      <c r="CM147" s="121"/>
      <c r="CN147" s="121"/>
    </row>
    <row r="148" spans="90:92" ht="18" customHeight="1">
      <c r="CL148" s="121"/>
      <c r="CM148" s="121"/>
      <c r="CN148" s="121"/>
    </row>
    <row r="149" spans="90:92" ht="18" customHeight="1">
      <c r="CL149" s="121"/>
      <c r="CM149" s="121"/>
      <c r="CN149" s="121"/>
    </row>
    <row r="150" spans="90:92" ht="18" customHeight="1">
      <c r="CL150" s="121"/>
      <c r="CM150" s="121"/>
      <c r="CN150" s="121"/>
    </row>
    <row r="151" spans="90:92" ht="18" customHeight="1">
      <c r="CL151" s="121"/>
      <c r="CM151" s="121"/>
      <c r="CN151" s="121"/>
    </row>
    <row r="152" spans="90:92" ht="18" customHeight="1">
      <c r="CL152" s="121"/>
      <c r="CM152" s="121"/>
      <c r="CN152" s="121"/>
    </row>
    <row r="153" spans="90:92" ht="18" customHeight="1">
      <c r="CL153" s="121"/>
      <c r="CM153" s="121"/>
      <c r="CN153" s="121"/>
    </row>
    <row r="154" spans="90:92" ht="18" customHeight="1">
      <c r="CL154" s="121"/>
      <c r="CM154" s="121"/>
      <c r="CN154" s="121"/>
    </row>
    <row r="155" spans="90:92" ht="18" customHeight="1">
      <c r="CL155" s="121"/>
      <c r="CM155" s="121"/>
      <c r="CN155" s="121"/>
    </row>
    <row r="156" spans="90:92" ht="18" customHeight="1">
      <c r="CL156" s="121"/>
      <c r="CM156" s="121"/>
      <c r="CN156" s="121"/>
    </row>
    <row r="157" spans="90:92" ht="18" customHeight="1">
      <c r="CL157" s="121"/>
      <c r="CM157" s="121"/>
      <c r="CN157" s="121"/>
    </row>
    <row r="158" spans="90:92" ht="18" customHeight="1">
      <c r="CL158" s="121"/>
      <c r="CM158" s="121"/>
      <c r="CN158" s="121"/>
    </row>
    <row r="159" spans="90:92" ht="18" customHeight="1">
      <c r="CL159" s="121"/>
      <c r="CM159" s="121"/>
      <c r="CN159" s="121"/>
    </row>
    <row r="160" spans="90:92" ht="18" customHeight="1">
      <c r="CL160" s="121"/>
      <c r="CM160" s="121"/>
      <c r="CN160" s="121"/>
    </row>
    <row r="161" spans="90:92" ht="18" customHeight="1">
      <c r="CL161" s="121"/>
      <c r="CM161" s="121"/>
      <c r="CN161" s="121"/>
    </row>
    <row r="162" spans="90:92" ht="18" customHeight="1">
      <c r="CL162" s="121"/>
      <c r="CM162" s="121"/>
      <c r="CN162" s="121"/>
    </row>
    <row r="163" spans="90:92" ht="18" customHeight="1">
      <c r="CL163" s="121"/>
      <c r="CM163" s="121"/>
      <c r="CN163" s="121"/>
    </row>
    <row r="164" spans="90:92" ht="18" customHeight="1">
      <c r="CL164" s="121"/>
      <c r="CM164" s="121"/>
      <c r="CN164" s="121"/>
    </row>
    <row r="165" spans="90:92" ht="18" customHeight="1">
      <c r="CL165" s="121"/>
      <c r="CM165" s="121"/>
      <c r="CN165" s="121"/>
    </row>
    <row r="166" spans="90:92" ht="18" customHeight="1">
      <c r="CL166" s="121"/>
      <c r="CM166" s="121"/>
      <c r="CN166" s="121"/>
    </row>
    <row r="167" spans="90:92" ht="18" customHeight="1">
      <c r="CL167" s="121"/>
      <c r="CM167" s="121"/>
      <c r="CN167" s="121"/>
    </row>
    <row r="168" spans="90:92" ht="18" customHeight="1">
      <c r="CL168" s="121"/>
      <c r="CM168" s="121"/>
      <c r="CN168" s="121"/>
    </row>
    <row r="169" spans="90:92" ht="18" customHeight="1">
      <c r="CL169" s="121"/>
      <c r="CM169" s="121"/>
      <c r="CN169" s="121"/>
    </row>
    <row r="170" spans="90:92" ht="18" customHeight="1">
      <c r="CL170" s="121"/>
      <c r="CM170" s="121"/>
      <c r="CN170" s="121"/>
    </row>
    <row r="171" spans="90:92" ht="18" customHeight="1">
      <c r="CL171" s="121"/>
      <c r="CM171" s="121"/>
      <c r="CN171" s="121"/>
    </row>
    <row r="172" spans="90:92" ht="18" customHeight="1">
      <c r="CL172" s="121"/>
      <c r="CM172" s="121"/>
      <c r="CN172" s="121"/>
    </row>
    <row r="173" spans="90:92" ht="18" customHeight="1">
      <c r="CL173" s="121"/>
      <c r="CM173" s="121"/>
      <c r="CN173" s="121"/>
    </row>
    <row r="174" spans="90:92" ht="18" customHeight="1">
      <c r="CL174" s="121"/>
      <c r="CM174" s="121"/>
      <c r="CN174" s="121"/>
    </row>
    <row r="175" spans="90:92" ht="18" customHeight="1">
      <c r="CL175" s="121"/>
      <c r="CM175" s="121"/>
      <c r="CN175" s="121"/>
    </row>
    <row r="176" spans="90:92" ht="18" customHeight="1">
      <c r="CL176" s="121"/>
      <c r="CM176" s="121"/>
      <c r="CN176" s="121"/>
    </row>
    <row r="177" spans="90:92" ht="18" customHeight="1">
      <c r="CL177" s="121"/>
      <c r="CM177" s="121"/>
      <c r="CN177" s="121"/>
    </row>
    <row r="178" spans="90:92" ht="18" customHeight="1">
      <c r="CL178" s="121"/>
      <c r="CM178" s="121"/>
      <c r="CN178" s="121"/>
    </row>
    <row r="179" spans="90:92" ht="18" customHeight="1">
      <c r="CL179" s="121"/>
      <c r="CM179" s="121"/>
      <c r="CN179" s="121"/>
    </row>
    <row r="180" spans="90:92" ht="18" customHeight="1">
      <c r="CL180" s="121"/>
      <c r="CM180" s="121"/>
      <c r="CN180" s="121"/>
    </row>
    <row r="181" spans="90:92" ht="18" customHeight="1">
      <c r="CL181" s="121"/>
      <c r="CM181" s="121"/>
      <c r="CN181" s="121"/>
    </row>
    <row r="182" spans="90:92" ht="18" customHeight="1">
      <c r="CL182" s="121"/>
      <c r="CM182" s="121"/>
      <c r="CN182" s="121"/>
    </row>
    <row r="183" spans="90:92" ht="18" customHeight="1">
      <c r="CL183" s="121"/>
      <c r="CM183" s="121"/>
      <c r="CN183" s="121"/>
    </row>
    <row r="184" spans="90:92" ht="18" customHeight="1">
      <c r="CL184" s="121"/>
      <c r="CM184" s="121"/>
      <c r="CN184" s="121"/>
    </row>
    <row r="185" spans="90:92" ht="18" customHeight="1">
      <c r="CL185" s="121"/>
      <c r="CM185" s="121"/>
      <c r="CN185" s="121"/>
    </row>
    <row r="186" spans="90:92" ht="18" customHeight="1">
      <c r="CL186" s="121"/>
      <c r="CM186" s="121"/>
      <c r="CN186" s="121"/>
    </row>
    <row r="187" spans="90:92" ht="18" customHeight="1">
      <c r="CL187" s="121"/>
      <c r="CM187" s="121"/>
      <c r="CN187" s="121"/>
    </row>
    <row r="188" spans="90:92" ht="18" customHeight="1">
      <c r="CL188" s="121"/>
      <c r="CM188" s="121"/>
      <c r="CN188" s="121"/>
    </row>
    <row r="189" spans="90:92" ht="18" customHeight="1">
      <c r="CL189" s="121"/>
      <c r="CM189" s="121"/>
      <c r="CN189" s="121"/>
    </row>
    <row r="190" spans="90:92" ht="18" customHeight="1">
      <c r="CL190" s="121"/>
      <c r="CM190" s="121"/>
      <c r="CN190" s="121"/>
    </row>
    <row r="191" spans="90:92" ht="18" customHeight="1">
      <c r="CL191" s="121"/>
      <c r="CM191" s="121"/>
      <c r="CN191" s="121"/>
    </row>
    <row r="192" spans="90:92" ht="18" customHeight="1">
      <c r="CL192" s="121"/>
      <c r="CM192" s="121"/>
      <c r="CN192" s="121"/>
    </row>
    <row r="193" spans="90:92" ht="18" customHeight="1">
      <c r="CL193" s="121"/>
      <c r="CM193" s="121"/>
      <c r="CN193" s="121"/>
    </row>
    <row r="194" spans="90:92" ht="18" customHeight="1">
      <c r="CL194" s="121"/>
      <c r="CM194" s="121"/>
      <c r="CN194" s="121"/>
    </row>
    <row r="195" spans="90:92" ht="18" customHeight="1">
      <c r="CL195" s="121"/>
      <c r="CM195" s="121"/>
      <c r="CN195" s="121"/>
    </row>
    <row r="196" spans="90:92" ht="18" customHeight="1">
      <c r="CL196" s="121"/>
      <c r="CM196" s="121"/>
      <c r="CN196" s="121"/>
    </row>
    <row r="197" spans="90:92" ht="18" customHeight="1">
      <c r="CL197" s="121"/>
      <c r="CM197" s="121"/>
      <c r="CN197" s="121"/>
    </row>
    <row r="198" spans="90:92" ht="18" customHeight="1">
      <c r="CL198" s="121"/>
      <c r="CM198" s="121"/>
      <c r="CN198" s="121"/>
    </row>
    <row r="199" spans="90:92" ht="18" customHeight="1">
      <c r="CL199" s="121"/>
      <c r="CM199" s="121"/>
      <c r="CN199" s="121"/>
    </row>
    <row r="200" spans="90:92" ht="18" customHeight="1">
      <c r="CL200" s="121"/>
      <c r="CM200" s="121"/>
      <c r="CN200" s="121"/>
    </row>
    <row r="201" spans="90:92" ht="18" customHeight="1">
      <c r="CL201" s="121"/>
      <c r="CM201" s="121"/>
      <c r="CN201" s="121"/>
    </row>
    <row r="202" spans="90:92" ht="18" customHeight="1">
      <c r="CL202" s="121"/>
      <c r="CM202" s="121"/>
      <c r="CN202" s="121"/>
    </row>
    <row r="203" spans="90:92" ht="18" customHeight="1">
      <c r="CL203" s="121"/>
      <c r="CM203" s="121"/>
      <c r="CN203" s="121"/>
    </row>
    <row r="204" spans="90:92" ht="18" customHeight="1">
      <c r="CL204" s="121"/>
      <c r="CM204" s="121"/>
      <c r="CN204" s="121"/>
    </row>
    <row r="205" spans="90:92" ht="18" customHeight="1">
      <c r="CL205" s="121"/>
      <c r="CM205" s="121"/>
      <c r="CN205" s="121"/>
    </row>
    <row r="206" spans="90:92" ht="18" customHeight="1">
      <c r="CL206" s="121"/>
      <c r="CM206" s="121"/>
      <c r="CN206" s="121"/>
    </row>
    <row r="207" spans="90:92" ht="18" customHeight="1">
      <c r="CL207" s="121"/>
      <c r="CM207" s="121"/>
      <c r="CN207" s="121"/>
    </row>
    <row r="208" spans="90:92" ht="18" customHeight="1">
      <c r="CL208" s="121"/>
      <c r="CM208" s="121"/>
      <c r="CN208" s="121"/>
    </row>
    <row r="209" spans="90:92" ht="18" customHeight="1">
      <c r="CL209" s="121"/>
      <c r="CM209" s="121"/>
      <c r="CN209" s="121"/>
    </row>
    <row r="210" spans="90:92" ht="18" customHeight="1">
      <c r="CL210" s="121"/>
      <c r="CM210" s="121"/>
      <c r="CN210" s="121"/>
    </row>
    <row r="211" spans="90:92" ht="18" customHeight="1">
      <c r="CL211" s="121"/>
      <c r="CM211" s="121"/>
      <c r="CN211" s="121"/>
    </row>
    <row r="212" spans="90:92" ht="18" customHeight="1">
      <c r="CL212" s="121"/>
      <c r="CM212" s="121"/>
      <c r="CN212" s="121"/>
    </row>
    <row r="213" spans="90:92" ht="18" customHeight="1">
      <c r="CL213" s="121"/>
      <c r="CM213" s="121"/>
      <c r="CN213" s="121"/>
    </row>
    <row r="214" spans="90:92" ht="18" customHeight="1">
      <c r="CL214" s="121"/>
      <c r="CM214" s="121"/>
      <c r="CN214" s="121"/>
    </row>
    <row r="215" spans="90:92" ht="18" customHeight="1">
      <c r="CL215" s="121"/>
      <c r="CM215" s="121"/>
      <c r="CN215" s="121"/>
    </row>
    <row r="216" spans="90:92" ht="18" customHeight="1">
      <c r="CL216" s="121"/>
      <c r="CM216" s="121"/>
      <c r="CN216" s="121"/>
    </row>
    <row r="217" spans="90:92" ht="18" customHeight="1">
      <c r="CL217" s="121"/>
      <c r="CM217" s="121"/>
      <c r="CN217" s="121"/>
    </row>
    <row r="218" spans="90:92" ht="18" customHeight="1">
      <c r="CL218" s="121"/>
      <c r="CM218" s="121"/>
      <c r="CN218" s="121"/>
    </row>
    <row r="219" spans="90:92" ht="18" customHeight="1">
      <c r="CL219" s="121"/>
      <c r="CM219" s="121"/>
      <c r="CN219" s="121"/>
    </row>
    <row r="220" spans="90:92" ht="18" customHeight="1">
      <c r="CL220" s="121"/>
      <c r="CM220" s="121"/>
      <c r="CN220" s="121"/>
    </row>
    <row r="221" spans="90:92" ht="18" customHeight="1">
      <c r="CL221" s="121"/>
      <c r="CM221" s="121"/>
      <c r="CN221" s="121"/>
    </row>
    <row r="222" spans="90:92" ht="18" customHeight="1">
      <c r="CL222" s="121"/>
      <c r="CM222" s="121"/>
      <c r="CN222" s="121"/>
    </row>
    <row r="223" spans="90:92" ht="18" customHeight="1">
      <c r="CL223" s="121"/>
      <c r="CM223" s="121"/>
      <c r="CN223" s="121"/>
    </row>
    <row r="224" spans="90:92" ht="18" customHeight="1">
      <c r="CL224" s="121"/>
      <c r="CM224" s="121"/>
      <c r="CN224" s="121"/>
    </row>
    <row r="225" spans="90:92" ht="18" customHeight="1">
      <c r="CL225" s="121"/>
      <c r="CM225" s="121"/>
      <c r="CN225" s="121"/>
    </row>
    <row r="226" spans="90:92" ht="18" customHeight="1">
      <c r="CL226" s="121"/>
      <c r="CM226" s="121"/>
      <c r="CN226" s="121"/>
    </row>
    <row r="227" spans="90:92" ht="18" customHeight="1">
      <c r="CL227" s="121"/>
      <c r="CM227" s="121"/>
      <c r="CN227" s="121"/>
    </row>
    <row r="228" spans="90:92" ht="18" customHeight="1">
      <c r="CL228" s="121"/>
      <c r="CM228" s="121"/>
      <c r="CN228" s="121"/>
    </row>
    <row r="229" spans="90:92" ht="18" customHeight="1">
      <c r="CL229" s="121"/>
      <c r="CM229" s="121"/>
      <c r="CN229" s="121"/>
    </row>
    <row r="230" spans="90:92" ht="18" customHeight="1">
      <c r="CL230" s="121"/>
      <c r="CM230" s="121"/>
      <c r="CN230" s="121"/>
    </row>
    <row r="231" spans="90:92" ht="18" customHeight="1">
      <c r="CL231" s="121"/>
      <c r="CM231" s="121"/>
      <c r="CN231" s="121"/>
    </row>
    <row r="232" spans="90:92" ht="18" customHeight="1">
      <c r="CL232" s="121"/>
      <c r="CM232" s="121"/>
      <c r="CN232" s="121"/>
    </row>
    <row r="233" spans="90:92" ht="18" customHeight="1">
      <c r="CL233" s="121"/>
      <c r="CM233" s="121"/>
      <c r="CN233" s="121"/>
    </row>
    <row r="234" spans="90:92" ht="18" customHeight="1">
      <c r="CL234" s="121"/>
      <c r="CM234" s="121"/>
      <c r="CN234" s="121"/>
    </row>
    <row r="235" spans="90:92" ht="18" customHeight="1">
      <c r="CL235" s="121"/>
      <c r="CM235" s="121"/>
      <c r="CN235" s="121"/>
    </row>
    <row r="236" spans="90:92" ht="18" customHeight="1">
      <c r="CL236" s="121"/>
      <c r="CM236" s="121"/>
      <c r="CN236" s="121"/>
    </row>
    <row r="237" spans="90:92" ht="18" customHeight="1">
      <c r="CL237" s="121"/>
      <c r="CM237" s="121"/>
      <c r="CN237" s="121"/>
    </row>
    <row r="238" spans="90:92" ht="18" customHeight="1">
      <c r="CL238" s="121"/>
      <c r="CM238" s="121"/>
      <c r="CN238" s="121"/>
    </row>
    <row r="239" spans="90:92" ht="18" customHeight="1">
      <c r="CL239" s="121"/>
      <c r="CM239" s="121"/>
      <c r="CN239" s="121"/>
    </row>
    <row r="240" spans="90:92" ht="18" customHeight="1">
      <c r="CL240" s="121"/>
      <c r="CM240" s="121"/>
      <c r="CN240" s="121"/>
    </row>
    <row r="241" spans="90:92" ht="18" customHeight="1">
      <c r="CL241" s="121"/>
      <c r="CM241" s="121"/>
      <c r="CN241" s="121"/>
    </row>
    <row r="242" spans="90:92" ht="18" customHeight="1">
      <c r="CL242" s="121"/>
      <c r="CM242" s="121"/>
      <c r="CN242" s="121"/>
    </row>
    <row r="243" spans="90:92" ht="18" customHeight="1">
      <c r="CL243" s="121"/>
      <c r="CM243" s="121"/>
      <c r="CN243" s="121"/>
    </row>
    <row r="244" spans="90:92" ht="18" customHeight="1">
      <c r="CL244" s="121"/>
      <c r="CM244" s="121"/>
      <c r="CN244" s="121"/>
    </row>
    <row r="245" spans="90:92" ht="18" customHeight="1">
      <c r="CL245" s="121"/>
      <c r="CM245" s="121"/>
      <c r="CN245" s="121"/>
    </row>
    <row r="246" spans="90:92" ht="18" customHeight="1">
      <c r="CL246" s="121"/>
      <c r="CM246" s="121"/>
      <c r="CN246" s="121"/>
    </row>
    <row r="247" spans="90:92" ht="18" customHeight="1">
      <c r="CL247" s="121"/>
      <c r="CM247" s="121"/>
      <c r="CN247" s="121"/>
    </row>
    <row r="248" spans="90:92" ht="18" customHeight="1">
      <c r="CL248" s="121"/>
      <c r="CM248" s="121"/>
      <c r="CN248" s="121"/>
    </row>
    <row r="249" spans="90:92" ht="18" customHeight="1">
      <c r="CL249" s="121"/>
      <c r="CM249" s="121"/>
      <c r="CN249" s="121"/>
    </row>
    <row r="250" spans="90:92" ht="18" customHeight="1">
      <c r="CL250" s="121"/>
      <c r="CM250" s="121"/>
      <c r="CN250" s="121"/>
    </row>
    <row r="251" spans="90:92" ht="18" customHeight="1">
      <c r="CL251" s="121"/>
      <c r="CM251" s="121"/>
      <c r="CN251" s="121"/>
    </row>
    <row r="252" spans="90:92" ht="18" customHeight="1">
      <c r="CL252" s="121"/>
      <c r="CM252" s="121"/>
      <c r="CN252" s="121"/>
    </row>
    <row r="253" spans="90:92" ht="18" customHeight="1">
      <c r="CL253" s="121"/>
      <c r="CM253" s="121"/>
      <c r="CN253" s="121"/>
    </row>
    <row r="254" spans="90:92" ht="18" customHeight="1">
      <c r="CL254" s="121"/>
      <c r="CM254" s="121"/>
      <c r="CN254" s="121"/>
    </row>
    <row r="255" spans="90:92" ht="18" customHeight="1">
      <c r="CL255" s="121"/>
      <c r="CM255" s="121"/>
      <c r="CN255" s="121"/>
    </row>
    <row r="256" spans="90:92" ht="18" customHeight="1">
      <c r="CL256" s="121"/>
      <c r="CM256" s="121"/>
      <c r="CN256" s="121"/>
    </row>
    <row r="257" spans="90:92" ht="18" customHeight="1">
      <c r="CL257" s="121"/>
      <c r="CM257" s="121"/>
      <c r="CN257" s="121"/>
    </row>
    <row r="258" spans="90:92" ht="18" customHeight="1">
      <c r="CL258" s="121"/>
      <c r="CM258" s="121"/>
      <c r="CN258" s="121"/>
    </row>
    <row r="259" spans="90:92" ht="18" customHeight="1">
      <c r="CL259" s="121"/>
      <c r="CM259" s="121"/>
      <c r="CN259" s="121"/>
    </row>
    <row r="260" spans="90:92" ht="18" customHeight="1">
      <c r="CL260" s="121"/>
      <c r="CM260" s="121"/>
      <c r="CN260" s="121"/>
    </row>
    <row r="261" spans="90:92" ht="18" customHeight="1">
      <c r="CL261" s="121"/>
      <c r="CM261" s="121"/>
      <c r="CN261" s="121"/>
    </row>
    <row r="262" spans="90:92" ht="18" customHeight="1">
      <c r="CL262" s="121"/>
      <c r="CM262" s="121"/>
      <c r="CN262" s="121"/>
    </row>
    <row r="263" spans="90:92" ht="18" customHeight="1">
      <c r="CL263" s="121"/>
      <c r="CM263" s="121"/>
      <c r="CN263" s="121"/>
    </row>
    <row r="264" spans="90:92" ht="18" customHeight="1">
      <c r="CL264" s="121"/>
      <c r="CM264" s="121"/>
      <c r="CN264" s="121"/>
    </row>
    <row r="265" spans="90:92" ht="18" customHeight="1">
      <c r="CL265" s="121"/>
      <c r="CM265" s="121"/>
      <c r="CN265" s="121"/>
    </row>
    <row r="266" spans="90:92" ht="18" customHeight="1">
      <c r="CL266" s="121"/>
      <c r="CM266" s="121"/>
      <c r="CN266" s="121"/>
    </row>
    <row r="267" spans="90:92" ht="18" customHeight="1">
      <c r="CL267" s="121"/>
      <c r="CM267" s="121"/>
      <c r="CN267" s="121"/>
    </row>
    <row r="268" spans="90:92" ht="18" customHeight="1">
      <c r="CL268" s="121"/>
      <c r="CM268" s="121"/>
      <c r="CN268" s="121"/>
    </row>
    <row r="269" spans="90:92" ht="18" customHeight="1">
      <c r="CL269" s="121"/>
      <c r="CM269" s="121"/>
      <c r="CN269" s="121"/>
    </row>
    <row r="270" spans="90:92" ht="18" customHeight="1">
      <c r="CL270" s="121"/>
      <c r="CM270" s="121"/>
      <c r="CN270" s="121"/>
    </row>
    <row r="271" spans="90:92" ht="18" customHeight="1">
      <c r="CL271" s="121"/>
      <c r="CM271" s="121"/>
      <c r="CN271" s="121"/>
    </row>
    <row r="272" spans="90:92" ht="18" customHeight="1">
      <c r="CL272" s="121"/>
      <c r="CM272" s="121"/>
      <c r="CN272" s="121"/>
    </row>
    <row r="273" spans="90:92" ht="18" customHeight="1">
      <c r="CL273" s="121"/>
      <c r="CM273" s="121"/>
      <c r="CN273" s="121"/>
    </row>
    <row r="274" spans="90:92" ht="18" customHeight="1">
      <c r="CL274" s="121"/>
      <c r="CM274" s="121"/>
      <c r="CN274" s="121"/>
    </row>
    <row r="275" spans="90:92" ht="18" customHeight="1">
      <c r="CL275" s="121"/>
      <c r="CM275" s="121"/>
      <c r="CN275" s="121"/>
    </row>
    <row r="276" spans="90:92" ht="18" customHeight="1">
      <c r="CL276" s="121"/>
      <c r="CM276" s="121"/>
      <c r="CN276" s="121"/>
    </row>
    <row r="277" spans="90:92" ht="18" customHeight="1">
      <c r="CL277" s="121"/>
      <c r="CM277" s="121"/>
      <c r="CN277" s="121"/>
    </row>
    <row r="278" spans="90:92" ht="18" customHeight="1">
      <c r="CL278" s="121"/>
      <c r="CM278" s="121"/>
      <c r="CN278" s="121"/>
    </row>
    <row r="279" spans="90:92" ht="18" customHeight="1">
      <c r="CL279" s="121"/>
      <c r="CM279" s="121"/>
      <c r="CN279" s="121"/>
    </row>
    <row r="280" spans="90:92" ht="18" customHeight="1">
      <c r="CL280" s="121"/>
      <c r="CM280" s="121"/>
      <c r="CN280" s="121"/>
    </row>
    <row r="281" spans="90:92" ht="18" customHeight="1">
      <c r="CL281" s="121"/>
      <c r="CM281" s="121"/>
      <c r="CN281" s="121"/>
    </row>
    <row r="282" spans="90:92" ht="18" customHeight="1">
      <c r="CL282" s="121"/>
      <c r="CM282" s="121"/>
      <c r="CN282" s="121"/>
    </row>
    <row r="283" spans="90:92" ht="18" customHeight="1">
      <c r="CL283" s="121"/>
      <c r="CM283" s="121"/>
      <c r="CN283" s="121"/>
    </row>
    <row r="284" spans="90:92" ht="18" customHeight="1">
      <c r="CL284" s="121"/>
      <c r="CM284" s="121"/>
      <c r="CN284" s="121"/>
    </row>
    <row r="285" spans="90:92" ht="18" customHeight="1">
      <c r="CL285" s="121"/>
      <c r="CM285" s="121"/>
      <c r="CN285" s="121"/>
    </row>
    <row r="286" spans="90:92" ht="18" customHeight="1">
      <c r="CL286" s="121"/>
      <c r="CM286" s="121"/>
      <c r="CN286" s="121"/>
    </row>
    <row r="287" spans="90:92" ht="18" customHeight="1">
      <c r="CL287" s="121"/>
      <c r="CM287" s="121"/>
      <c r="CN287" s="121"/>
    </row>
    <row r="288" spans="90:92" ht="18" customHeight="1">
      <c r="CL288" s="121"/>
      <c r="CM288" s="121"/>
      <c r="CN288" s="121"/>
    </row>
    <row r="289" spans="90:92" ht="18" customHeight="1">
      <c r="CL289" s="121"/>
      <c r="CM289" s="121"/>
      <c r="CN289" s="121"/>
    </row>
    <row r="290" spans="90:92" ht="18" customHeight="1">
      <c r="CL290" s="121"/>
      <c r="CM290" s="121"/>
      <c r="CN290" s="121"/>
    </row>
    <row r="291" spans="90:92" ht="18" customHeight="1">
      <c r="CL291" s="121"/>
      <c r="CM291" s="121"/>
      <c r="CN291" s="121"/>
    </row>
    <row r="292" spans="90:92" ht="18" customHeight="1">
      <c r="CL292" s="121"/>
      <c r="CM292" s="121"/>
      <c r="CN292" s="121"/>
    </row>
    <row r="293" spans="90:92" ht="18" customHeight="1">
      <c r="CL293" s="121"/>
      <c r="CM293" s="121"/>
      <c r="CN293" s="121"/>
    </row>
    <row r="294" spans="90:92" ht="18" customHeight="1">
      <c r="CL294" s="121"/>
      <c r="CM294" s="121"/>
      <c r="CN294" s="121"/>
    </row>
    <row r="295" spans="90:92" ht="18" customHeight="1">
      <c r="CL295" s="121"/>
      <c r="CM295" s="121"/>
      <c r="CN295" s="121"/>
    </row>
    <row r="296" spans="90:92" ht="18" customHeight="1">
      <c r="CL296" s="121"/>
      <c r="CM296" s="121"/>
      <c r="CN296" s="121"/>
    </row>
    <row r="297" spans="90:92" ht="18" customHeight="1">
      <c r="CL297" s="121"/>
      <c r="CM297" s="121"/>
      <c r="CN297" s="121"/>
    </row>
    <row r="298" spans="90:92" ht="18" customHeight="1">
      <c r="CL298" s="121"/>
      <c r="CM298" s="121"/>
      <c r="CN298" s="121"/>
    </row>
    <row r="299" spans="90:92" ht="18" customHeight="1">
      <c r="CL299" s="121"/>
      <c r="CM299" s="121"/>
      <c r="CN299" s="121"/>
    </row>
    <row r="300" spans="90:92" ht="18" customHeight="1">
      <c r="CL300" s="121"/>
      <c r="CM300" s="121"/>
      <c r="CN300" s="121"/>
    </row>
    <row r="301" spans="90:92" ht="18" customHeight="1">
      <c r="CL301" s="121"/>
      <c r="CM301" s="121"/>
      <c r="CN301" s="121"/>
    </row>
    <row r="302" spans="90:92" ht="18" customHeight="1">
      <c r="CL302" s="121"/>
      <c r="CM302" s="121"/>
      <c r="CN302" s="121"/>
    </row>
    <row r="303" spans="90:92" ht="18" customHeight="1">
      <c r="CL303" s="121"/>
      <c r="CM303" s="121"/>
      <c r="CN303" s="121"/>
    </row>
    <row r="304" spans="90:92" ht="18" customHeight="1">
      <c r="CL304" s="121"/>
      <c r="CM304" s="121"/>
      <c r="CN304" s="121"/>
    </row>
    <row r="305" spans="90:92" ht="18" customHeight="1">
      <c r="CL305" s="121"/>
      <c r="CM305" s="121"/>
      <c r="CN305" s="121"/>
    </row>
    <row r="306" spans="90:92" ht="18" customHeight="1">
      <c r="CL306" s="121"/>
      <c r="CM306" s="121"/>
      <c r="CN306" s="121"/>
    </row>
    <row r="307" spans="90:92" ht="18" customHeight="1">
      <c r="CL307" s="121"/>
      <c r="CM307" s="121"/>
      <c r="CN307" s="121"/>
    </row>
    <row r="308" spans="90:92" ht="18" customHeight="1">
      <c r="CL308" s="121"/>
      <c r="CM308" s="121"/>
      <c r="CN308" s="121"/>
    </row>
    <row r="309" spans="90:92" ht="18" customHeight="1">
      <c r="CL309" s="121"/>
      <c r="CM309" s="121"/>
      <c r="CN309" s="121"/>
    </row>
    <row r="310" spans="90:92" ht="18" customHeight="1">
      <c r="CL310" s="121"/>
      <c r="CM310" s="121"/>
      <c r="CN310" s="121"/>
    </row>
    <row r="311" spans="90:92" ht="18" customHeight="1">
      <c r="CL311" s="121"/>
      <c r="CM311" s="121"/>
      <c r="CN311" s="121"/>
    </row>
    <row r="312" spans="90:92" ht="18" customHeight="1">
      <c r="CL312" s="121"/>
      <c r="CM312" s="121"/>
      <c r="CN312" s="121"/>
    </row>
    <row r="313" spans="90:92" ht="18" customHeight="1">
      <c r="CL313" s="121"/>
      <c r="CM313" s="121"/>
      <c r="CN313" s="121"/>
    </row>
    <row r="314" spans="90:92" ht="18" customHeight="1">
      <c r="CL314" s="121"/>
      <c r="CM314" s="121"/>
      <c r="CN314" s="121"/>
    </row>
    <row r="315" spans="90:92" ht="18" customHeight="1">
      <c r="CL315" s="121"/>
      <c r="CM315" s="121"/>
      <c r="CN315" s="121"/>
    </row>
    <row r="316" spans="90:92" ht="18" customHeight="1">
      <c r="CL316" s="121"/>
      <c r="CM316" s="121"/>
      <c r="CN316" s="121"/>
    </row>
    <row r="317" spans="90:92" ht="18" customHeight="1">
      <c r="CL317" s="121"/>
      <c r="CM317" s="121"/>
      <c r="CN317" s="121"/>
    </row>
    <row r="318" spans="90:92" ht="18" customHeight="1">
      <c r="CL318" s="121"/>
      <c r="CM318" s="121"/>
      <c r="CN318" s="121"/>
    </row>
    <row r="319" spans="90:92" ht="18" customHeight="1">
      <c r="CL319" s="121"/>
      <c r="CM319" s="121"/>
      <c r="CN319" s="121"/>
    </row>
    <row r="320" spans="90:92" ht="18" customHeight="1">
      <c r="CL320" s="121"/>
      <c r="CM320" s="121"/>
      <c r="CN320" s="121"/>
    </row>
    <row r="321" spans="90:92" ht="18" customHeight="1">
      <c r="CL321" s="121"/>
      <c r="CM321" s="121"/>
      <c r="CN321" s="121"/>
    </row>
    <row r="322" spans="90:92" ht="18" customHeight="1">
      <c r="CL322" s="121"/>
      <c r="CM322" s="121"/>
      <c r="CN322" s="121"/>
    </row>
    <row r="323" spans="90:92" ht="18" customHeight="1">
      <c r="CL323" s="121"/>
      <c r="CM323" s="121"/>
      <c r="CN323" s="121"/>
    </row>
    <row r="324" spans="90:92" ht="18" customHeight="1">
      <c r="CL324" s="121"/>
      <c r="CM324" s="121"/>
      <c r="CN324" s="121"/>
    </row>
    <row r="325" spans="90:92" ht="18" customHeight="1">
      <c r="CL325" s="121"/>
      <c r="CM325" s="121"/>
      <c r="CN325" s="121"/>
    </row>
    <row r="326" spans="90:92" ht="18" customHeight="1">
      <c r="CL326" s="121"/>
      <c r="CM326" s="121"/>
      <c r="CN326" s="121"/>
    </row>
    <row r="327" spans="90:92" ht="18" customHeight="1">
      <c r="CL327" s="121"/>
      <c r="CM327" s="121"/>
      <c r="CN327" s="121"/>
    </row>
    <row r="328" spans="90:92" ht="18" customHeight="1">
      <c r="CL328" s="121"/>
      <c r="CM328" s="121"/>
      <c r="CN328" s="121"/>
    </row>
    <row r="329" spans="90:92" ht="18" customHeight="1">
      <c r="CL329" s="121"/>
      <c r="CM329" s="121"/>
      <c r="CN329" s="121"/>
    </row>
    <row r="330" spans="90:92" ht="18" customHeight="1">
      <c r="CL330" s="121"/>
      <c r="CM330" s="121"/>
      <c r="CN330" s="121"/>
    </row>
    <row r="331" spans="90:92" ht="18" customHeight="1">
      <c r="CL331" s="121"/>
      <c r="CM331" s="121"/>
      <c r="CN331" s="121"/>
    </row>
    <row r="332" spans="90:92" ht="18" customHeight="1">
      <c r="CL332" s="121"/>
      <c r="CM332" s="121"/>
      <c r="CN332" s="121"/>
    </row>
    <row r="333" spans="90:92" ht="18" customHeight="1">
      <c r="CL333" s="121"/>
      <c r="CM333" s="121"/>
      <c r="CN333" s="121"/>
    </row>
    <row r="334" spans="90:92" ht="18" customHeight="1">
      <c r="CL334" s="121"/>
      <c r="CM334" s="121"/>
      <c r="CN334" s="121"/>
    </row>
    <row r="335" spans="90:92" ht="18" customHeight="1">
      <c r="CL335" s="121"/>
      <c r="CM335" s="121"/>
      <c r="CN335" s="121"/>
    </row>
    <row r="336" spans="90:92" ht="18" customHeight="1">
      <c r="CL336" s="121"/>
      <c r="CM336" s="121"/>
      <c r="CN336" s="121"/>
    </row>
    <row r="337" spans="90:92" ht="18" customHeight="1">
      <c r="CL337" s="121"/>
      <c r="CM337" s="121"/>
      <c r="CN337" s="121"/>
    </row>
    <row r="338" spans="90:92" ht="18" customHeight="1">
      <c r="CL338" s="121"/>
      <c r="CM338" s="121"/>
      <c r="CN338" s="121"/>
    </row>
    <row r="339" spans="90:92" ht="18" customHeight="1">
      <c r="CL339" s="121"/>
      <c r="CM339" s="121"/>
      <c r="CN339" s="121"/>
    </row>
    <row r="340" spans="90:92" ht="18" customHeight="1">
      <c r="CL340" s="121"/>
      <c r="CM340" s="121"/>
      <c r="CN340" s="121"/>
    </row>
    <row r="341" spans="90:92" ht="18" customHeight="1">
      <c r="CL341" s="121"/>
      <c r="CM341" s="121"/>
      <c r="CN341" s="121"/>
    </row>
    <row r="342" spans="90:92" ht="18" customHeight="1">
      <c r="CL342" s="121"/>
      <c r="CM342" s="121"/>
      <c r="CN342" s="121"/>
    </row>
    <row r="343" spans="90:92" ht="18" customHeight="1">
      <c r="CL343" s="121"/>
      <c r="CM343" s="121"/>
      <c r="CN343" s="121"/>
    </row>
    <row r="344" spans="90:92" ht="18" customHeight="1">
      <c r="CL344" s="121"/>
      <c r="CM344" s="121"/>
      <c r="CN344" s="121"/>
    </row>
    <row r="345" spans="90:92" ht="18" customHeight="1">
      <c r="CL345" s="121"/>
      <c r="CM345" s="121"/>
      <c r="CN345" s="121"/>
    </row>
    <row r="346" spans="90:92" ht="18" customHeight="1">
      <c r="CL346" s="121"/>
      <c r="CM346" s="121"/>
      <c r="CN346" s="121"/>
    </row>
    <row r="347" spans="90:92" ht="18" customHeight="1">
      <c r="CL347" s="121"/>
      <c r="CM347" s="121"/>
      <c r="CN347" s="121"/>
    </row>
    <row r="348" spans="90:92" ht="18" customHeight="1">
      <c r="CL348" s="121"/>
      <c r="CM348" s="121"/>
      <c r="CN348" s="121"/>
    </row>
    <row r="349" spans="90:92" ht="18" customHeight="1">
      <c r="CL349" s="121"/>
      <c r="CM349" s="121"/>
      <c r="CN349" s="121"/>
    </row>
    <row r="350" spans="90:92" ht="18" customHeight="1">
      <c r="CL350" s="121"/>
      <c r="CM350" s="121"/>
      <c r="CN350" s="121"/>
    </row>
    <row r="351" spans="90:92" ht="18" customHeight="1">
      <c r="CL351" s="121"/>
      <c r="CM351" s="121"/>
      <c r="CN351" s="121"/>
    </row>
    <row r="352" spans="90:92" ht="18" customHeight="1">
      <c r="CL352" s="121"/>
      <c r="CM352" s="121"/>
      <c r="CN352" s="121"/>
    </row>
    <row r="353" spans="90:92" ht="18" customHeight="1">
      <c r="CL353" s="121"/>
      <c r="CM353" s="121"/>
      <c r="CN353" s="121"/>
    </row>
    <row r="354" spans="90:92" ht="18" customHeight="1">
      <c r="CL354" s="121"/>
      <c r="CM354" s="121"/>
      <c r="CN354" s="121"/>
    </row>
    <row r="355" spans="90:92" ht="18" customHeight="1">
      <c r="CL355" s="121"/>
      <c r="CM355" s="121"/>
      <c r="CN355" s="121"/>
    </row>
    <row r="356" spans="90:92" ht="18" customHeight="1">
      <c r="CL356" s="121"/>
      <c r="CM356" s="121"/>
      <c r="CN356" s="121"/>
    </row>
    <row r="357" spans="90:92" ht="18" customHeight="1">
      <c r="CL357" s="121"/>
      <c r="CM357" s="121"/>
      <c r="CN357" s="121"/>
    </row>
    <row r="358" spans="90:92" ht="18" customHeight="1">
      <c r="CL358" s="121"/>
      <c r="CM358" s="121"/>
      <c r="CN358" s="121"/>
    </row>
    <row r="359" spans="90:92" ht="18" customHeight="1">
      <c r="CL359" s="121"/>
      <c r="CM359" s="121"/>
      <c r="CN359" s="121"/>
    </row>
    <row r="360" spans="90:92" ht="18" customHeight="1">
      <c r="CL360" s="121"/>
      <c r="CM360" s="121"/>
      <c r="CN360" s="121"/>
    </row>
    <row r="361" spans="90:92" ht="18" customHeight="1">
      <c r="CL361" s="121"/>
      <c r="CM361" s="121"/>
      <c r="CN361" s="121"/>
    </row>
    <row r="362" spans="90:92" ht="18" customHeight="1">
      <c r="CL362" s="121"/>
      <c r="CM362" s="121"/>
      <c r="CN362" s="121"/>
    </row>
    <row r="363" spans="90:92" ht="18" customHeight="1">
      <c r="CL363" s="121"/>
      <c r="CM363" s="121"/>
      <c r="CN363" s="121"/>
    </row>
    <row r="364" spans="90:92" ht="18" customHeight="1">
      <c r="CL364" s="121"/>
      <c r="CM364" s="121"/>
      <c r="CN364" s="121"/>
    </row>
    <row r="365" spans="90:92" ht="18" customHeight="1">
      <c r="CL365" s="121"/>
      <c r="CM365" s="121"/>
      <c r="CN365" s="121"/>
    </row>
    <row r="366" spans="90:92" ht="18" customHeight="1">
      <c r="CL366" s="121"/>
      <c r="CM366" s="121"/>
      <c r="CN366" s="121"/>
    </row>
    <row r="367" spans="90:92" ht="18" customHeight="1">
      <c r="CL367" s="121"/>
      <c r="CM367" s="121"/>
      <c r="CN367" s="121"/>
    </row>
    <row r="368" spans="90:92" ht="18" customHeight="1">
      <c r="CL368" s="121"/>
      <c r="CM368" s="121"/>
      <c r="CN368" s="121"/>
    </row>
    <row r="369" spans="90:92" ht="18" customHeight="1">
      <c r="CL369" s="121"/>
      <c r="CM369" s="121"/>
      <c r="CN369" s="121"/>
    </row>
    <row r="370" spans="90:92" ht="18" customHeight="1">
      <c r="CL370" s="121"/>
      <c r="CM370" s="121"/>
      <c r="CN370" s="121"/>
    </row>
    <row r="371" spans="90:92" ht="18" customHeight="1">
      <c r="CL371" s="121"/>
      <c r="CM371" s="121"/>
      <c r="CN371" s="121"/>
    </row>
    <row r="372" spans="90:92" ht="18" customHeight="1">
      <c r="CL372" s="121"/>
      <c r="CM372" s="121"/>
      <c r="CN372" s="121"/>
    </row>
    <row r="373" spans="90:92" ht="18" customHeight="1">
      <c r="CL373" s="121"/>
      <c r="CM373" s="121"/>
      <c r="CN373" s="121"/>
    </row>
    <row r="374" spans="90:92" ht="18" customHeight="1">
      <c r="CL374" s="121"/>
      <c r="CM374" s="121"/>
      <c r="CN374" s="121"/>
    </row>
    <row r="375" spans="90:92" ht="18" customHeight="1">
      <c r="CL375" s="121"/>
      <c r="CM375" s="121"/>
      <c r="CN375" s="121"/>
    </row>
    <row r="376" spans="90:92" ht="18" customHeight="1">
      <c r="CL376" s="121"/>
      <c r="CM376" s="121"/>
      <c r="CN376" s="121"/>
    </row>
    <row r="377" spans="90:92" ht="18" customHeight="1">
      <c r="CL377" s="121"/>
      <c r="CM377" s="121"/>
      <c r="CN377" s="121"/>
    </row>
    <row r="378" spans="90:92" ht="18" customHeight="1">
      <c r="CL378" s="121"/>
      <c r="CM378" s="121"/>
      <c r="CN378" s="121"/>
    </row>
    <row r="379" spans="90:92" ht="18" customHeight="1">
      <c r="CL379" s="121"/>
      <c r="CM379" s="121"/>
      <c r="CN379" s="121"/>
    </row>
    <row r="380" spans="90:92" ht="18" customHeight="1">
      <c r="CL380" s="121"/>
      <c r="CM380" s="121"/>
      <c r="CN380" s="121"/>
    </row>
    <row r="381" spans="90:92" ht="18" customHeight="1">
      <c r="CL381" s="121"/>
      <c r="CM381" s="121"/>
      <c r="CN381" s="121"/>
    </row>
    <row r="382" spans="90:92" ht="18" customHeight="1">
      <c r="CL382" s="121"/>
      <c r="CM382" s="121"/>
      <c r="CN382" s="121"/>
    </row>
    <row r="383" spans="90:92" ht="18" customHeight="1">
      <c r="CL383" s="121"/>
      <c r="CM383" s="121"/>
      <c r="CN383" s="121"/>
    </row>
    <row r="384" spans="90:92" ht="18" customHeight="1">
      <c r="CL384" s="121"/>
      <c r="CM384" s="121"/>
      <c r="CN384" s="121"/>
    </row>
    <row r="385" spans="90:92" ht="18" customHeight="1">
      <c r="CL385" s="121"/>
      <c r="CM385" s="121"/>
      <c r="CN385" s="121"/>
    </row>
    <row r="386" spans="90:92" ht="18" customHeight="1">
      <c r="CL386" s="121"/>
      <c r="CM386" s="121"/>
      <c r="CN386" s="121"/>
    </row>
    <row r="387" spans="90:92" ht="18" customHeight="1">
      <c r="CL387" s="121"/>
      <c r="CM387" s="121"/>
      <c r="CN387" s="121"/>
    </row>
    <row r="388" spans="90:92" ht="18" customHeight="1">
      <c r="CL388" s="121"/>
      <c r="CM388" s="121"/>
      <c r="CN388" s="121"/>
    </row>
    <row r="389" spans="90:92" ht="18" customHeight="1">
      <c r="CL389" s="121"/>
      <c r="CM389" s="121"/>
      <c r="CN389" s="121"/>
    </row>
    <row r="390" spans="90:92" ht="18" customHeight="1">
      <c r="CL390" s="121"/>
      <c r="CM390" s="121"/>
      <c r="CN390" s="121"/>
    </row>
    <row r="391" spans="90:92" ht="18" customHeight="1">
      <c r="CL391" s="121"/>
      <c r="CM391" s="121"/>
      <c r="CN391" s="121"/>
    </row>
    <row r="392" spans="90:92" ht="18" customHeight="1">
      <c r="CL392" s="121"/>
      <c r="CM392" s="121"/>
      <c r="CN392" s="121"/>
    </row>
    <row r="393" spans="90:92" ht="18" customHeight="1">
      <c r="CL393" s="121"/>
      <c r="CM393" s="121"/>
      <c r="CN393" s="121"/>
    </row>
    <row r="394" spans="90:92" ht="18" customHeight="1">
      <c r="CL394" s="121"/>
      <c r="CM394" s="121"/>
      <c r="CN394" s="121"/>
    </row>
    <row r="395" spans="90:92" ht="18" customHeight="1">
      <c r="CL395" s="121"/>
      <c r="CM395" s="121"/>
      <c r="CN395" s="121"/>
    </row>
    <row r="396" spans="90:92" ht="18" customHeight="1">
      <c r="CL396" s="121"/>
      <c r="CM396" s="121"/>
      <c r="CN396" s="121"/>
    </row>
    <row r="397" spans="90:92" ht="18" customHeight="1">
      <c r="CL397" s="121"/>
      <c r="CM397" s="121"/>
      <c r="CN397" s="121"/>
    </row>
    <row r="398" spans="90:92" ht="18" customHeight="1">
      <c r="CL398" s="121"/>
      <c r="CM398" s="121"/>
      <c r="CN398" s="121"/>
    </row>
    <row r="399" spans="90:92" ht="18" customHeight="1">
      <c r="CL399" s="121"/>
      <c r="CM399" s="121"/>
      <c r="CN399" s="121"/>
    </row>
    <row r="400" spans="90:92" ht="18" customHeight="1">
      <c r="CL400" s="121"/>
      <c r="CM400" s="121"/>
      <c r="CN400" s="121"/>
    </row>
    <row r="401" spans="90:92" ht="18" customHeight="1">
      <c r="CL401" s="121"/>
      <c r="CM401" s="121"/>
      <c r="CN401" s="121"/>
    </row>
    <row r="402" spans="90:92" ht="18" customHeight="1">
      <c r="CL402" s="121"/>
      <c r="CM402" s="121"/>
      <c r="CN402" s="121"/>
    </row>
    <row r="403" spans="90:92" ht="18" customHeight="1">
      <c r="CL403" s="121"/>
      <c r="CM403" s="121"/>
      <c r="CN403" s="121"/>
    </row>
    <row r="404" spans="90:92" ht="18" customHeight="1">
      <c r="CL404" s="121"/>
      <c r="CM404" s="121"/>
      <c r="CN404" s="121"/>
    </row>
    <row r="405" spans="90:92" ht="18" customHeight="1">
      <c r="CL405" s="121"/>
      <c r="CM405" s="121"/>
      <c r="CN405" s="121"/>
    </row>
    <row r="406" spans="90:92" ht="18" customHeight="1">
      <c r="CL406" s="121"/>
      <c r="CM406" s="121"/>
      <c r="CN406" s="121"/>
    </row>
    <row r="407" spans="90:92" ht="18" customHeight="1">
      <c r="CL407" s="121"/>
      <c r="CM407" s="121"/>
      <c r="CN407" s="121"/>
    </row>
    <row r="408" spans="90:92" ht="18" customHeight="1">
      <c r="CL408" s="121"/>
      <c r="CM408" s="121"/>
      <c r="CN408" s="121"/>
    </row>
    <row r="409" spans="90:92" ht="18" customHeight="1">
      <c r="CL409" s="121"/>
      <c r="CM409" s="121"/>
      <c r="CN409" s="121"/>
    </row>
    <row r="410" spans="90:92" ht="18" customHeight="1">
      <c r="CL410" s="121"/>
      <c r="CM410" s="121"/>
      <c r="CN410" s="121"/>
    </row>
    <row r="411" spans="90:92" ht="18" customHeight="1">
      <c r="CL411" s="121"/>
      <c r="CM411" s="121"/>
      <c r="CN411" s="121"/>
    </row>
    <row r="412" spans="90:92" ht="18" customHeight="1">
      <c r="CL412" s="121"/>
      <c r="CM412" s="121"/>
      <c r="CN412" s="121"/>
    </row>
    <row r="413" spans="90:92" ht="18" customHeight="1">
      <c r="CL413" s="121"/>
      <c r="CM413" s="121"/>
      <c r="CN413" s="121"/>
    </row>
    <row r="414" spans="90:92" ht="18" customHeight="1">
      <c r="CL414" s="121"/>
      <c r="CM414" s="121"/>
      <c r="CN414" s="121"/>
    </row>
    <row r="415" spans="90:92" ht="18" customHeight="1">
      <c r="CL415" s="121"/>
      <c r="CM415" s="121"/>
      <c r="CN415" s="121"/>
    </row>
    <row r="416" spans="90:92" ht="18" customHeight="1">
      <c r="CL416" s="121"/>
      <c r="CM416" s="121"/>
      <c r="CN416" s="121"/>
    </row>
    <row r="417" spans="90:92" ht="18" customHeight="1">
      <c r="CL417" s="121"/>
      <c r="CM417" s="121"/>
      <c r="CN417" s="121"/>
    </row>
    <row r="418" spans="90:92" ht="18" customHeight="1">
      <c r="CL418" s="121"/>
      <c r="CM418" s="121"/>
      <c r="CN418" s="121"/>
    </row>
    <row r="419" spans="90:92" ht="18" customHeight="1">
      <c r="CL419" s="121"/>
      <c r="CM419" s="121"/>
      <c r="CN419" s="121"/>
    </row>
    <row r="420" spans="90:92" ht="18" customHeight="1">
      <c r="CL420" s="121"/>
      <c r="CM420" s="121"/>
      <c r="CN420" s="121"/>
    </row>
    <row r="421" spans="90:92" ht="18" customHeight="1">
      <c r="CL421" s="121"/>
      <c r="CM421" s="121"/>
      <c r="CN421" s="121"/>
    </row>
    <row r="422" spans="90:92" ht="18" customHeight="1">
      <c r="CL422" s="121"/>
      <c r="CM422" s="121"/>
      <c r="CN422" s="121"/>
    </row>
    <row r="423" spans="90:92" ht="18" customHeight="1">
      <c r="CL423" s="121"/>
      <c r="CM423" s="121"/>
      <c r="CN423" s="121"/>
    </row>
    <row r="424" spans="90:92" ht="18" customHeight="1">
      <c r="CL424" s="121"/>
      <c r="CM424" s="121"/>
      <c r="CN424" s="121"/>
    </row>
    <row r="425" spans="90:92" ht="18" customHeight="1">
      <c r="CL425" s="121"/>
      <c r="CM425" s="121"/>
      <c r="CN425" s="121"/>
    </row>
    <row r="426" spans="90:92" ht="18" customHeight="1">
      <c r="CL426" s="121"/>
      <c r="CM426" s="121"/>
      <c r="CN426" s="121"/>
    </row>
    <row r="427" spans="90:92" ht="18" customHeight="1">
      <c r="CL427" s="121"/>
      <c r="CM427" s="121"/>
      <c r="CN427" s="121"/>
    </row>
    <row r="428" spans="90:92" ht="18" customHeight="1">
      <c r="CL428" s="121"/>
      <c r="CM428" s="121"/>
      <c r="CN428" s="121"/>
    </row>
    <row r="429" spans="90:92" ht="18" customHeight="1">
      <c r="CL429" s="121"/>
      <c r="CM429" s="121"/>
      <c r="CN429" s="121"/>
    </row>
    <row r="430" spans="90:92" ht="18" customHeight="1">
      <c r="CL430" s="121"/>
      <c r="CM430" s="121"/>
      <c r="CN430" s="121"/>
    </row>
    <row r="431" spans="90:92" ht="18" customHeight="1">
      <c r="CL431" s="121"/>
      <c r="CM431" s="121"/>
      <c r="CN431" s="121"/>
    </row>
    <row r="432" spans="90:92" ht="18" customHeight="1">
      <c r="CL432" s="121"/>
      <c r="CM432" s="121"/>
      <c r="CN432" s="121"/>
    </row>
    <row r="433" spans="90:92" ht="18" customHeight="1">
      <c r="CL433" s="121"/>
      <c r="CM433" s="121"/>
      <c r="CN433" s="121"/>
    </row>
    <row r="434" spans="90:92" ht="18" customHeight="1">
      <c r="CL434" s="121"/>
      <c r="CM434" s="121"/>
      <c r="CN434" s="121"/>
    </row>
    <row r="435" spans="90:92" ht="18" customHeight="1">
      <c r="CL435" s="121"/>
      <c r="CM435" s="121"/>
      <c r="CN435" s="121"/>
    </row>
    <row r="436" spans="90:92" ht="18" customHeight="1">
      <c r="CL436" s="121"/>
      <c r="CM436" s="121"/>
      <c r="CN436" s="121"/>
    </row>
    <row r="437" spans="90:92" ht="18" customHeight="1">
      <c r="CL437" s="121"/>
      <c r="CM437" s="121"/>
      <c r="CN437" s="121"/>
    </row>
    <row r="438" spans="90:92" ht="18" customHeight="1">
      <c r="CL438" s="121"/>
      <c r="CM438" s="121"/>
      <c r="CN438" s="121"/>
    </row>
    <row r="439" spans="90:92" ht="18" customHeight="1">
      <c r="CL439" s="121"/>
      <c r="CM439" s="121"/>
      <c r="CN439" s="121"/>
    </row>
    <row r="440" spans="90:92" ht="18" customHeight="1">
      <c r="CL440" s="121"/>
      <c r="CM440" s="121"/>
      <c r="CN440" s="121"/>
    </row>
    <row r="441" spans="90:92" ht="18" customHeight="1">
      <c r="CL441" s="121"/>
      <c r="CM441" s="121"/>
      <c r="CN441" s="121"/>
    </row>
    <row r="442" spans="90:92" ht="18" customHeight="1">
      <c r="CL442" s="121"/>
      <c r="CM442" s="121"/>
      <c r="CN442" s="121"/>
    </row>
    <row r="443" spans="90:92" ht="18" customHeight="1">
      <c r="CL443" s="121"/>
      <c r="CM443" s="121"/>
      <c r="CN443" s="121"/>
    </row>
    <row r="444" spans="90:92" ht="18" customHeight="1">
      <c r="CL444" s="121"/>
      <c r="CM444" s="121"/>
      <c r="CN444" s="121"/>
    </row>
    <row r="445" spans="90:92" ht="18" customHeight="1">
      <c r="CL445" s="121"/>
      <c r="CM445" s="121"/>
      <c r="CN445" s="121"/>
    </row>
    <row r="446" spans="90:92" ht="18" customHeight="1">
      <c r="CL446" s="121"/>
      <c r="CM446" s="121"/>
      <c r="CN446" s="121"/>
    </row>
    <row r="447" spans="90:92" ht="18" customHeight="1">
      <c r="CL447" s="121"/>
      <c r="CM447" s="121"/>
      <c r="CN447" s="121"/>
    </row>
    <row r="448" spans="90:92" ht="18" customHeight="1">
      <c r="CL448" s="121"/>
      <c r="CM448" s="121"/>
      <c r="CN448" s="121"/>
    </row>
    <row r="449" spans="90:92" ht="18" customHeight="1">
      <c r="CL449" s="121"/>
      <c r="CM449" s="121"/>
      <c r="CN449" s="121"/>
    </row>
    <row r="450" spans="90:92" ht="18" customHeight="1">
      <c r="CL450" s="121"/>
      <c r="CM450" s="121"/>
      <c r="CN450" s="121"/>
    </row>
    <row r="451" spans="90:92" ht="18" customHeight="1">
      <c r="CL451" s="121"/>
      <c r="CM451" s="121"/>
      <c r="CN451" s="121"/>
    </row>
    <row r="452" spans="90:92" ht="18" customHeight="1">
      <c r="CL452" s="121"/>
      <c r="CM452" s="121"/>
      <c r="CN452" s="121"/>
    </row>
    <row r="453" spans="90:92" ht="18" customHeight="1">
      <c r="CL453" s="121"/>
      <c r="CM453" s="121"/>
      <c r="CN453" s="121"/>
    </row>
    <row r="454" spans="90:92" ht="18" customHeight="1">
      <c r="CL454" s="121"/>
      <c r="CM454" s="121"/>
      <c r="CN454" s="121"/>
    </row>
    <row r="455" spans="90:92" ht="18" customHeight="1">
      <c r="CL455" s="121"/>
      <c r="CM455" s="121"/>
      <c r="CN455" s="121"/>
    </row>
    <row r="456" spans="90:92" ht="18" customHeight="1">
      <c r="CL456" s="121"/>
      <c r="CM456" s="121"/>
      <c r="CN456" s="121"/>
    </row>
    <row r="457" spans="90:92" ht="18" customHeight="1">
      <c r="CL457" s="121"/>
      <c r="CM457" s="121"/>
      <c r="CN457" s="121"/>
    </row>
    <row r="458" spans="90:92" ht="18" customHeight="1">
      <c r="CL458" s="121"/>
      <c r="CM458" s="121"/>
      <c r="CN458" s="121"/>
    </row>
    <row r="459" spans="90:92" ht="18" customHeight="1">
      <c r="CL459" s="121"/>
      <c r="CM459" s="121"/>
      <c r="CN459" s="121"/>
    </row>
    <row r="460" spans="90:92" ht="18" customHeight="1">
      <c r="CL460" s="121"/>
      <c r="CM460" s="121"/>
      <c r="CN460" s="121"/>
    </row>
    <row r="461" spans="90:92" ht="18" customHeight="1">
      <c r="CL461" s="121"/>
      <c r="CM461" s="121"/>
      <c r="CN461" s="121"/>
    </row>
    <row r="462" spans="90:92" ht="18" customHeight="1">
      <c r="CL462" s="121"/>
      <c r="CM462" s="121"/>
      <c r="CN462" s="121"/>
    </row>
    <row r="463" spans="90:92" ht="18" customHeight="1">
      <c r="CL463" s="121"/>
      <c r="CM463" s="121"/>
      <c r="CN463" s="121"/>
    </row>
    <row r="464" spans="90:92" ht="18" customHeight="1">
      <c r="CL464" s="121"/>
      <c r="CM464" s="121"/>
      <c r="CN464" s="121"/>
    </row>
    <row r="465" spans="90:92" ht="18" customHeight="1">
      <c r="CL465" s="121"/>
      <c r="CM465" s="121"/>
      <c r="CN465" s="121"/>
    </row>
    <row r="466" spans="90:92" ht="18" customHeight="1">
      <c r="CL466" s="121"/>
      <c r="CM466" s="121"/>
      <c r="CN466" s="121"/>
    </row>
    <row r="467" spans="90:92" ht="18" customHeight="1">
      <c r="CL467" s="121"/>
      <c r="CM467" s="121"/>
      <c r="CN467" s="121"/>
    </row>
    <row r="468" spans="90:92" ht="18" customHeight="1">
      <c r="CL468" s="121"/>
      <c r="CM468" s="121"/>
      <c r="CN468" s="121"/>
    </row>
    <row r="469" spans="90:92" ht="18" customHeight="1">
      <c r="CL469" s="121"/>
      <c r="CM469" s="121"/>
      <c r="CN469" s="121"/>
    </row>
    <row r="470" spans="90:92" ht="18" customHeight="1">
      <c r="CL470" s="121"/>
      <c r="CM470" s="121"/>
      <c r="CN470" s="121"/>
    </row>
    <row r="471" spans="90:92" ht="18" customHeight="1">
      <c r="CL471" s="121"/>
      <c r="CM471" s="121"/>
      <c r="CN471" s="121"/>
    </row>
    <row r="472" spans="90:92" ht="18" customHeight="1">
      <c r="CL472" s="121"/>
      <c r="CM472" s="121"/>
      <c r="CN472" s="121"/>
    </row>
    <row r="473" spans="90:92" ht="18" customHeight="1">
      <c r="CL473" s="121"/>
      <c r="CM473" s="121"/>
      <c r="CN473" s="121"/>
    </row>
    <row r="474" spans="90:92" ht="18" customHeight="1">
      <c r="CL474" s="121"/>
      <c r="CM474" s="121"/>
      <c r="CN474" s="121"/>
    </row>
    <row r="475" spans="90:92" ht="18" customHeight="1">
      <c r="CL475" s="121"/>
      <c r="CM475" s="121"/>
      <c r="CN475" s="121"/>
    </row>
    <row r="476" spans="90:92" ht="18" customHeight="1">
      <c r="CL476" s="121"/>
      <c r="CM476" s="121"/>
      <c r="CN476" s="121"/>
    </row>
    <row r="477" spans="90:92" ht="18" customHeight="1">
      <c r="CL477" s="121"/>
      <c r="CM477" s="121"/>
      <c r="CN477" s="121"/>
    </row>
    <row r="478" spans="90:92" ht="18" customHeight="1">
      <c r="CL478" s="121"/>
      <c r="CM478" s="121"/>
      <c r="CN478" s="121"/>
    </row>
    <row r="479" spans="90:92" ht="18" customHeight="1">
      <c r="CL479" s="121"/>
      <c r="CM479" s="121"/>
      <c r="CN479" s="121"/>
    </row>
    <row r="480" spans="90:92" ht="18" customHeight="1">
      <c r="CL480" s="121"/>
      <c r="CM480" s="121"/>
      <c r="CN480" s="121"/>
    </row>
    <row r="481" spans="90:92" ht="18" customHeight="1">
      <c r="CL481" s="121"/>
      <c r="CM481" s="121"/>
      <c r="CN481" s="121"/>
    </row>
    <row r="482" spans="90:92" ht="18" customHeight="1">
      <c r="CL482" s="121"/>
      <c r="CM482" s="121"/>
      <c r="CN482" s="121"/>
    </row>
    <row r="483" spans="90:92" ht="18" customHeight="1">
      <c r="CL483" s="121"/>
      <c r="CM483" s="121"/>
      <c r="CN483" s="121"/>
    </row>
    <row r="484" spans="90:92" ht="18" customHeight="1">
      <c r="CL484" s="121"/>
      <c r="CM484" s="121"/>
      <c r="CN484" s="121"/>
    </row>
    <row r="485" spans="90:92" ht="18" customHeight="1">
      <c r="CL485" s="121"/>
      <c r="CM485" s="121"/>
      <c r="CN485" s="121"/>
    </row>
    <row r="486" spans="90:92" ht="18" customHeight="1">
      <c r="CL486" s="121"/>
      <c r="CM486" s="121"/>
      <c r="CN486" s="121"/>
    </row>
    <row r="487" spans="90:92" ht="18" customHeight="1">
      <c r="CL487" s="121"/>
      <c r="CM487" s="121"/>
      <c r="CN487" s="121"/>
    </row>
    <row r="488" spans="90:92" ht="18" customHeight="1">
      <c r="CL488" s="121"/>
      <c r="CM488" s="121"/>
      <c r="CN488" s="121"/>
    </row>
    <row r="489" spans="90:92" ht="18" customHeight="1">
      <c r="CL489" s="121"/>
      <c r="CM489" s="121"/>
      <c r="CN489" s="121"/>
    </row>
    <row r="490" spans="90:92" ht="18" customHeight="1">
      <c r="CL490" s="121"/>
      <c r="CM490" s="121"/>
      <c r="CN490" s="121"/>
    </row>
    <row r="491" spans="90:92" ht="18" customHeight="1">
      <c r="CL491" s="121"/>
      <c r="CM491" s="121"/>
      <c r="CN491" s="121"/>
    </row>
    <row r="492" spans="90:92" ht="18" customHeight="1">
      <c r="CL492" s="121"/>
      <c r="CM492" s="121"/>
      <c r="CN492" s="121"/>
    </row>
    <row r="493" spans="90:92" ht="18" customHeight="1">
      <c r="CL493" s="121"/>
      <c r="CM493" s="121"/>
      <c r="CN493" s="121"/>
    </row>
    <row r="494" spans="90:92" ht="18" customHeight="1">
      <c r="CL494" s="121"/>
      <c r="CM494" s="121"/>
      <c r="CN494" s="121"/>
    </row>
    <row r="495" spans="90:92" ht="18" customHeight="1">
      <c r="CL495" s="121"/>
      <c r="CM495" s="121"/>
      <c r="CN495" s="121"/>
    </row>
    <row r="496" spans="90:92" ht="18" customHeight="1">
      <c r="CL496" s="121"/>
      <c r="CM496" s="121"/>
      <c r="CN496" s="121"/>
    </row>
    <row r="497" spans="90:92" ht="18" customHeight="1">
      <c r="CL497" s="121"/>
      <c r="CM497" s="121"/>
      <c r="CN497" s="121"/>
    </row>
    <row r="498" spans="90:92" ht="18" customHeight="1">
      <c r="CL498" s="121"/>
      <c r="CM498" s="121"/>
      <c r="CN498" s="121"/>
    </row>
    <row r="499" spans="90:92" ht="18" customHeight="1">
      <c r="CL499" s="121"/>
      <c r="CM499" s="121"/>
      <c r="CN499" s="121"/>
    </row>
    <row r="500" spans="90:92" ht="18" customHeight="1">
      <c r="CL500" s="121"/>
      <c r="CM500" s="121"/>
      <c r="CN500" s="121"/>
    </row>
    <row r="501" spans="90:92" ht="18" customHeight="1">
      <c r="CL501" s="121"/>
      <c r="CM501" s="121"/>
      <c r="CN501" s="121"/>
    </row>
    <row r="502" spans="90:92" ht="18" customHeight="1">
      <c r="CL502" s="121"/>
      <c r="CM502" s="121"/>
      <c r="CN502" s="121"/>
    </row>
    <row r="503" spans="90:92" ht="18" customHeight="1">
      <c r="CL503" s="121"/>
      <c r="CM503" s="121"/>
      <c r="CN503" s="121"/>
    </row>
    <row r="504" spans="90:92" ht="18" customHeight="1">
      <c r="CL504" s="121"/>
      <c r="CM504" s="121"/>
      <c r="CN504" s="121"/>
    </row>
    <row r="505" spans="90:92" ht="18" customHeight="1">
      <c r="CL505" s="121"/>
      <c r="CM505" s="121"/>
      <c r="CN505" s="121"/>
    </row>
    <row r="506" spans="90:92" ht="18" customHeight="1">
      <c r="CL506" s="121"/>
      <c r="CM506" s="121"/>
      <c r="CN506" s="121"/>
    </row>
    <row r="507" spans="90:92" ht="18" customHeight="1">
      <c r="CL507" s="121"/>
      <c r="CM507" s="121"/>
      <c r="CN507" s="121"/>
    </row>
    <row r="508" spans="90:92" ht="18" customHeight="1">
      <c r="CL508" s="121"/>
      <c r="CM508" s="121"/>
      <c r="CN508" s="121"/>
    </row>
    <row r="509" spans="90:92" ht="18" customHeight="1">
      <c r="CL509" s="121"/>
      <c r="CM509" s="121"/>
      <c r="CN509" s="121"/>
    </row>
    <row r="510" spans="90:92" ht="18" customHeight="1">
      <c r="CL510" s="121"/>
      <c r="CM510" s="121"/>
      <c r="CN510" s="121"/>
    </row>
    <row r="511" spans="90:92" ht="18" customHeight="1">
      <c r="CL511" s="121"/>
      <c r="CM511" s="121"/>
      <c r="CN511" s="121"/>
    </row>
    <row r="512" spans="90:92" ht="18" customHeight="1">
      <c r="CL512" s="121"/>
      <c r="CM512" s="121"/>
      <c r="CN512" s="121"/>
    </row>
    <row r="513" spans="90:92" ht="18" customHeight="1">
      <c r="CL513" s="121"/>
      <c r="CM513" s="121"/>
      <c r="CN513" s="121"/>
    </row>
    <row r="514" spans="90:92" ht="18" customHeight="1">
      <c r="CL514" s="121"/>
      <c r="CM514" s="121"/>
      <c r="CN514" s="121"/>
    </row>
    <row r="515" spans="90:92" ht="18" customHeight="1">
      <c r="CL515" s="121"/>
      <c r="CM515" s="121"/>
      <c r="CN515" s="121"/>
    </row>
    <row r="516" spans="90:92" ht="18" customHeight="1">
      <c r="CL516" s="121"/>
      <c r="CM516" s="121"/>
      <c r="CN516" s="121"/>
    </row>
    <row r="517" spans="90:92" ht="18" customHeight="1">
      <c r="CL517" s="121"/>
      <c r="CM517" s="121"/>
      <c r="CN517" s="121"/>
    </row>
    <row r="518" spans="90:92" ht="18" customHeight="1">
      <c r="CL518" s="121"/>
      <c r="CM518" s="121"/>
      <c r="CN518" s="121"/>
    </row>
    <row r="519" spans="90:92" ht="18" customHeight="1">
      <c r="CL519" s="121"/>
      <c r="CM519" s="121"/>
      <c r="CN519" s="121"/>
    </row>
    <row r="520" spans="90:92" ht="18" customHeight="1">
      <c r="CL520" s="121"/>
      <c r="CM520" s="121"/>
      <c r="CN520" s="121"/>
    </row>
    <row r="521" spans="90:92" ht="18" customHeight="1">
      <c r="CL521" s="121"/>
      <c r="CM521" s="121"/>
      <c r="CN521" s="121"/>
    </row>
    <row r="522" spans="90:92" ht="18" customHeight="1">
      <c r="CL522" s="121"/>
      <c r="CM522" s="121"/>
      <c r="CN522" s="121"/>
    </row>
    <row r="523" spans="90:92" ht="18" customHeight="1">
      <c r="CL523" s="121"/>
      <c r="CM523" s="121"/>
      <c r="CN523" s="121"/>
    </row>
    <row r="524" spans="90:92" ht="18" customHeight="1">
      <c r="CL524" s="121"/>
      <c r="CM524" s="121"/>
      <c r="CN524" s="121"/>
    </row>
    <row r="525" spans="90:92" ht="18" customHeight="1">
      <c r="CL525" s="121"/>
      <c r="CM525" s="121"/>
      <c r="CN525" s="121"/>
    </row>
    <row r="526" spans="90:92" ht="18" customHeight="1">
      <c r="CL526" s="121"/>
      <c r="CM526" s="121"/>
      <c r="CN526" s="121"/>
    </row>
    <row r="527" spans="90:92" ht="18" customHeight="1">
      <c r="CL527" s="121"/>
      <c r="CM527" s="121"/>
      <c r="CN527" s="121"/>
    </row>
    <row r="528" spans="90:92" ht="18" customHeight="1">
      <c r="CL528" s="121"/>
      <c r="CM528" s="121"/>
      <c r="CN528" s="121"/>
    </row>
    <row r="529" spans="90:92" ht="18" customHeight="1">
      <c r="CL529" s="121"/>
      <c r="CM529" s="121"/>
      <c r="CN529" s="121"/>
    </row>
    <row r="530" spans="90:92" ht="18" customHeight="1">
      <c r="CL530" s="121"/>
      <c r="CM530" s="121"/>
      <c r="CN530" s="121"/>
    </row>
    <row r="531" spans="90:92" ht="18" customHeight="1">
      <c r="CL531" s="121"/>
      <c r="CM531" s="121"/>
      <c r="CN531" s="121"/>
    </row>
    <row r="532" spans="90:92" ht="18" customHeight="1">
      <c r="CL532" s="121"/>
      <c r="CM532" s="121"/>
      <c r="CN532" s="121"/>
    </row>
    <row r="533" spans="90:92" ht="18" customHeight="1">
      <c r="CL533" s="121"/>
      <c r="CM533" s="121"/>
      <c r="CN533" s="121"/>
    </row>
    <row r="534" spans="90:92" ht="18" customHeight="1">
      <c r="CL534" s="121"/>
      <c r="CM534" s="121"/>
      <c r="CN534" s="121"/>
    </row>
    <row r="535" spans="90:92" ht="18" customHeight="1">
      <c r="CL535" s="121"/>
      <c r="CM535" s="121"/>
      <c r="CN535" s="121"/>
    </row>
    <row r="536" spans="90:92" ht="18" customHeight="1">
      <c r="CL536" s="121"/>
      <c r="CM536" s="121"/>
      <c r="CN536" s="121"/>
    </row>
    <row r="537" spans="90:92" ht="18" customHeight="1">
      <c r="CL537" s="121"/>
      <c r="CM537" s="121"/>
      <c r="CN537" s="121"/>
    </row>
    <row r="538" spans="90:92" ht="18" customHeight="1">
      <c r="CL538" s="121"/>
      <c r="CM538" s="121"/>
      <c r="CN538" s="121"/>
    </row>
    <row r="539" spans="90:92" ht="18" customHeight="1">
      <c r="CL539" s="121"/>
      <c r="CM539" s="121"/>
      <c r="CN539" s="121"/>
    </row>
    <row r="540" spans="90:92" ht="18" customHeight="1">
      <c r="CL540" s="121"/>
      <c r="CM540" s="121"/>
      <c r="CN540" s="121"/>
    </row>
    <row r="541" spans="90:92" ht="18" customHeight="1">
      <c r="CL541" s="121"/>
      <c r="CM541" s="121"/>
      <c r="CN541" s="121"/>
    </row>
    <row r="542" spans="90:92" ht="18" customHeight="1">
      <c r="CL542" s="121"/>
      <c r="CM542" s="121"/>
      <c r="CN542" s="121"/>
    </row>
    <row r="543" spans="90:92" ht="18" customHeight="1">
      <c r="CL543" s="121"/>
      <c r="CM543" s="121"/>
      <c r="CN543" s="121"/>
    </row>
    <row r="544" spans="90:92" ht="18" customHeight="1">
      <c r="CL544" s="121"/>
      <c r="CM544" s="121"/>
      <c r="CN544" s="121"/>
    </row>
    <row r="545" spans="90:92" ht="18" customHeight="1">
      <c r="CL545" s="121"/>
      <c r="CM545" s="121"/>
      <c r="CN545" s="121"/>
    </row>
    <row r="546" spans="90:92" ht="18" customHeight="1">
      <c r="CL546" s="121"/>
      <c r="CM546" s="121"/>
      <c r="CN546" s="121"/>
    </row>
    <row r="547" spans="90:92" ht="18" customHeight="1">
      <c r="CL547" s="121"/>
      <c r="CM547" s="121"/>
      <c r="CN547" s="121"/>
    </row>
    <row r="548" spans="90:92" ht="18" customHeight="1">
      <c r="CL548" s="121"/>
      <c r="CM548" s="121"/>
      <c r="CN548" s="121"/>
    </row>
    <row r="549" spans="90:92" ht="18" customHeight="1">
      <c r="CL549" s="121"/>
      <c r="CM549" s="121"/>
      <c r="CN549" s="121"/>
    </row>
    <row r="550" spans="90:92" ht="18" customHeight="1">
      <c r="CL550" s="121"/>
      <c r="CM550" s="121"/>
      <c r="CN550" s="121"/>
    </row>
    <row r="551" spans="90:92" ht="18" customHeight="1">
      <c r="CL551" s="121"/>
      <c r="CM551" s="121"/>
      <c r="CN551" s="121"/>
    </row>
    <row r="552" spans="90:92" ht="18" customHeight="1">
      <c r="CL552" s="121"/>
      <c r="CM552" s="121"/>
      <c r="CN552" s="121"/>
    </row>
    <row r="553" spans="90:92" ht="18" customHeight="1">
      <c r="CL553" s="121"/>
      <c r="CM553" s="121"/>
      <c r="CN553" s="121"/>
    </row>
    <row r="554" spans="90:92" ht="18" customHeight="1">
      <c r="CL554" s="121"/>
      <c r="CM554" s="121"/>
      <c r="CN554" s="121"/>
    </row>
    <row r="555" spans="90:92" ht="18" customHeight="1">
      <c r="CL555" s="121"/>
      <c r="CM555" s="121"/>
      <c r="CN555" s="121"/>
    </row>
    <row r="556" spans="90:92" ht="18" customHeight="1">
      <c r="CL556" s="121"/>
      <c r="CM556" s="121"/>
      <c r="CN556" s="121"/>
    </row>
    <row r="557" spans="90:92" ht="18" customHeight="1">
      <c r="CL557" s="121"/>
      <c r="CM557" s="121"/>
      <c r="CN557" s="121"/>
    </row>
    <row r="558" spans="90:92" ht="18" customHeight="1">
      <c r="CL558" s="121"/>
      <c r="CM558" s="121"/>
      <c r="CN558" s="121"/>
    </row>
    <row r="559" spans="90:92" ht="18" customHeight="1">
      <c r="CL559" s="121"/>
      <c r="CM559" s="121"/>
      <c r="CN559" s="121"/>
    </row>
    <row r="560" spans="90:92" ht="18" customHeight="1">
      <c r="CL560" s="121"/>
      <c r="CM560" s="121"/>
      <c r="CN560" s="121"/>
    </row>
    <row r="561" spans="90:92" ht="18" customHeight="1">
      <c r="CL561" s="121"/>
      <c r="CM561" s="121"/>
      <c r="CN561" s="121"/>
    </row>
    <row r="562" spans="90:92" ht="18" customHeight="1">
      <c r="CL562" s="121"/>
      <c r="CM562" s="121"/>
      <c r="CN562" s="121"/>
    </row>
    <row r="563" spans="90:92" ht="18" customHeight="1">
      <c r="CL563" s="121"/>
      <c r="CM563" s="121"/>
      <c r="CN563" s="121"/>
    </row>
    <row r="564" spans="90:92" ht="18" customHeight="1">
      <c r="CL564" s="121"/>
      <c r="CM564" s="121"/>
      <c r="CN564" s="121"/>
    </row>
    <row r="565" spans="90:92" ht="18" customHeight="1">
      <c r="CL565" s="121"/>
      <c r="CM565" s="121"/>
      <c r="CN565" s="121"/>
    </row>
    <row r="566" spans="90:92" ht="18" customHeight="1">
      <c r="CL566" s="121"/>
      <c r="CM566" s="121"/>
      <c r="CN566" s="121"/>
    </row>
    <row r="567" spans="90:92" ht="18" customHeight="1">
      <c r="CL567" s="121"/>
      <c r="CM567" s="121"/>
      <c r="CN567" s="121"/>
    </row>
    <row r="568" spans="90:92" ht="18" customHeight="1">
      <c r="CL568" s="121"/>
      <c r="CM568" s="121"/>
      <c r="CN568" s="121"/>
    </row>
    <row r="569" spans="90:92" ht="18" customHeight="1">
      <c r="CL569" s="121"/>
      <c r="CM569" s="121"/>
      <c r="CN569" s="121"/>
    </row>
    <row r="570" spans="90:92" ht="18" customHeight="1">
      <c r="CL570" s="121"/>
      <c r="CM570" s="121"/>
      <c r="CN570" s="121"/>
    </row>
    <row r="571" spans="90:92" ht="18" customHeight="1">
      <c r="CL571" s="121"/>
      <c r="CM571" s="121"/>
      <c r="CN571" s="121"/>
    </row>
    <row r="572" spans="90:92" ht="18" customHeight="1">
      <c r="CL572" s="121"/>
      <c r="CM572" s="121"/>
      <c r="CN572" s="121"/>
    </row>
    <row r="573" spans="90:92" ht="18" customHeight="1">
      <c r="CL573" s="121"/>
      <c r="CM573" s="121"/>
      <c r="CN573" s="121"/>
    </row>
    <row r="574" spans="90:92" ht="18" customHeight="1">
      <c r="CL574" s="121"/>
      <c r="CM574" s="121"/>
      <c r="CN574" s="121"/>
    </row>
    <row r="575" spans="90:92" ht="18" customHeight="1">
      <c r="CL575" s="121"/>
      <c r="CM575" s="121"/>
      <c r="CN575" s="121"/>
    </row>
    <row r="576" spans="90:92" ht="18" customHeight="1">
      <c r="CL576" s="121"/>
      <c r="CM576" s="121"/>
      <c r="CN576" s="121"/>
    </row>
    <row r="577" spans="90:92" ht="18" customHeight="1">
      <c r="CL577" s="121"/>
      <c r="CM577" s="121"/>
      <c r="CN577" s="121"/>
    </row>
    <row r="578" spans="90:92" ht="18" customHeight="1">
      <c r="CL578" s="121"/>
      <c r="CM578" s="121"/>
      <c r="CN578" s="121"/>
    </row>
    <row r="579" spans="90:92" ht="18" customHeight="1">
      <c r="CL579" s="121"/>
      <c r="CM579" s="121"/>
      <c r="CN579" s="121"/>
    </row>
    <row r="580" spans="90:92" ht="18" customHeight="1">
      <c r="CL580" s="121"/>
      <c r="CM580" s="121"/>
      <c r="CN580" s="121"/>
    </row>
    <row r="581" spans="90:92" ht="18" customHeight="1">
      <c r="CL581" s="121"/>
      <c r="CM581" s="121"/>
      <c r="CN581" s="121"/>
    </row>
    <row r="582" spans="90:92" ht="18" customHeight="1">
      <c r="CL582" s="121"/>
      <c r="CM582" s="121"/>
      <c r="CN582" s="121"/>
    </row>
    <row r="583" spans="90:92" ht="18" customHeight="1">
      <c r="CL583" s="121"/>
      <c r="CM583" s="121"/>
      <c r="CN583" s="121"/>
    </row>
    <row r="584" spans="90:92" ht="18" customHeight="1">
      <c r="CL584" s="121"/>
      <c r="CM584" s="121"/>
      <c r="CN584" s="121"/>
    </row>
    <row r="585" spans="90:92" ht="18" customHeight="1">
      <c r="CL585" s="121"/>
      <c r="CM585" s="121"/>
      <c r="CN585" s="121"/>
    </row>
    <row r="586" spans="90:92" ht="18" customHeight="1">
      <c r="CL586" s="121"/>
      <c r="CM586" s="121"/>
      <c r="CN586" s="121"/>
    </row>
    <row r="587" spans="90:92" ht="18" customHeight="1">
      <c r="CL587" s="121"/>
      <c r="CM587" s="121"/>
      <c r="CN587" s="121"/>
    </row>
    <row r="588" spans="90:92" ht="18" customHeight="1">
      <c r="CL588" s="121"/>
      <c r="CM588" s="121"/>
      <c r="CN588" s="121"/>
    </row>
    <row r="589" spans="90:92" ht="18" customHeight="1">
      <c r="CL589" s="121"/>
      <c r="CM589" s="121"/>
      <c r="CN589" s="121"/>
    </row>
    <row r="590" spans="90:92" ht="18" customHeight="1">
      <c r="CL590" s="121"/>
      <c r="CM590" s="121"/>
      <c r="CN590" s="121"/>
    </row>
    <row r="591" spans="90:92" ht="18" customHeight="1">
      <c r="CL591" s="121"/>
      <c r="CM591" s="121"/>
      <c r="CN591" s="121"/>
    </row>
    <row r="592" spans="90:92" ht="18" customHeight="1">
      <c r="CL592" s="121"/>
      <c r="CM592" s="121"/>
      <c r="CN592" s="121"/>
    </row>
    <row r="593" spans="90:92" ht="18" customHeight="1">
      <c r="CL593" s="121"/>
      <c r="CM593" s="121"/>
      <c r="CN593" s="121"/>
    </row>
    <row r="594" spans="90:92" ht="18" customHeight="1">
      <c r="CL594" s="121"/>
      <c r="CM594" s="121"/>
      <c r="CN594" s="121"/>
    </row>
    <row r="595" spans="90:92" ht="18" customHeight="1">
      <c r="CL595" s="121"/>
      <c r="CM595" s="121"/>
      <c r="CN595" s="121"/>
    </row>
    <row r="596" spans="90:92" ht="18" customHeight="1">
      <c r="CL596" s="121"/>
      <c r="CM596" s="121"/>
      <c r="CN596" s="121"/>
    </row>
    <row r="597" spans="90:92" ht="18" customHeight="1">
      <c r="CL597" s="121"/>
      <c r="CM597" s="121"/>
      <c r="CN597" s="121"/>
    </row>
    <row r="598" spans="90:92" ht="18" customHeight="1">
      <c r="CL598" s="121"/>
      <c r="CM598" s="121"/>
      <c r="CN598" s="121"/>
    </row>
    <row r="599" spans="90:92" ht="18" customHeight="1">
      <c r="CL599" s="121"/>
      <c r="CM599" s="121"/>
      <c r="CN599" s="121"/>
    </row>
    <row r="600" spans="90:92" ht="18" customHeight="1">
      <c r="CL600" s="121"/>
      <c r="CM600" s="121"/>
      <c r="CN600" s="121"/>
    </row>
    <row r="601" spans="90:92" ht="18" customHeight="1">
      <c r="CL601" s="121"/>
      <c r="CM601" s="121"/>
      <c r="CN601" s="121"/>
    </row>
    <row r="602" spans="90:92" ht="18" customHeight="1">
      <c r="CL602" s="121"/>
      <c r="CM602" s="121"/>
      <c r="CN602" s="121"/>
    </row>
    <row r="603" spans="90:92" ht="18" customHeight="1">
      <c r="CL603" s="121"/>
      <c r="CM603" s="121"/>
      <c r="CN603" s="121"/>
    </row>
    <row r="604" spans="90:92" ht="18" customHeight="1">
      <c r="CL604" s="121"/>
      <c r="CM604" s="121"/>
      <c r="CN604" s="121"/>
    </row>
    <row r="605" spans="90:92" ht="18" customHeight="1">
      <c r="CL605" s="121"/>
      <c r="CM605" s="121"/>
      <c r="CN605" s="121"/>
    </row>
    <row r="606" spans="90:92" ht="18" customHeight="1">
      <c r="CL606" s="121"/>
      <c r="CM606" s="121"/>
      <c r="CN606" s="121"/>
    </row>
    <row r="607" spans="90:92" ht="18" customHeight="1">
      <c r="CL607" s="121"/>
      <c r="CM607" s="121"/>
      <c r="CN607" s="121"/>
    </row>
    <row r="608" spans="90:92" ht="18" customHeight="1">
      <c r="CL608" s="121"/>
      <c r="CM608" s="121"/>
      <c r="CN608" s="121"/>
    </row>
    <row r="609" spans="90:92" ht="18" customHeight="1">
      <c r="CL609" s="121"/>
      <c r="CM609" s="121"/>
      <c r="CN609" s="121"/>
    </row>
    <row r="610" spans="90:92" ht="18" customHeight="1">
      <c r="CL610" s="121"/>
      <c r="CM610" s="121"/>
      <c r="CN610" s="121"/>
    </row>
    <row r="611" spans="90:92" ht="18" customHeight="1">
      <c r="CL611" s="121"/>
      <c r="CM611" s="121"/>
      <c r="CN611" s="121"/>
    </row>
    <row r="612" spans="90:92" ht="18" customHeight="1">
      <c r="CL612" s="121"/>
      <c r="CM612" s="121"/>
      <c r="CN612" s="121"/>
    </row>
    <row r="613" spans="90:92" ht="18" customHeight="1">
      <c r="CL613" s="121"/>
      <c r="CM613" s="121"/>
      <c r="CN613" s="121"/>
    </row>
    <row r="614" spans="90:92" ht="18" customHeight="1">
      <c r="CL614" s="121"/>
      <c r="CM614" s="121"/>
      <c r="CN614" s="121"/>
    </row>
    <row r="615" spans="90:92" ht="18" customHeight="1">
      <c r="CL615" s="121"/>
      <c r="CM615" s="121"/>
      <c r="CN615" s="121"/>
    </row>
    <row r="616" spans="90:92" ht="18" customHeight="1">
      <c r="CL616" s="121"/>
      <c r="CM616" s="121"/>
      <c r="CN616" s="121"/>
    </row>
    <row r="617" spans="90:92" ht="18" customHeight="1">
      <c r="CL617" s="121"/>
      <c r="CM617" s="121"/>
      <c r="CN617" s="121"/>
    </row>
    <row r="618" spans="90:92" ht="18" customHeight="1">
      <c r="CL618" s="121"/>
      <c r="CM618" s="121"/>
      <c r="CN618" s="121"/>
    </row>
    <row r="619" spans="90:92" ht="18" customHeight="1">
      <c r="CL619" s="121"/>
      <c r="CM619" s="121"/>
      <c r="CN619" s="121"/>
    </row>
    <row r="620" spans="90:92" ht="18" customHeight="1">
      <c r="CL620" s="121"/>
      <c r="CM620" s="121"/>
      <c r="CN620" s="121"/>
    </row>
    <row r="621" spans="90:92" ht="18" customHeight="1">
      <c r="CL621" s="121"/>
      <c r="CM621" s="121"/>
      <c r="CN621" s="121"/>
    </row>
    <row r="622" spans="90:92" ht="18" customHeight="1">
      <c r="CL622" s="121"/>
      <c r="CM622" s="121"/>
      <c r="CN622" s="121"/>
    </row>
    <row r="623" spans="90:92" ht="18" customHeight="1">
      <c r="CL623" s="121"/>
      <c r="CM623" s="121"/>
      <c r="CN623" s="121"/>
    </row>
    <row r="624" spans="90:92" ht="18" customHeight="1">
      <c r="CL624" s="121"/>
      <c r="CM624" s="121"/>
      <c r="CN624" s="121"/>
    </row>
    <row r="625" spans="90:92" ht="18" customHeight="1">
      <c r="CL625" s="121"/>
      <c r="CM625" s="121"/>
      <c r="CN625" s="121"/>
    </row>
    <row r="626" spans="90:92" ht="18" customHeight="1">
      <c r="CL626" s="121"/>
      <c r="CM626" s="121"/>
      <c r="CN626" s="121"/>
    </row>
    <row r="627" spans="90:92" ht="18" customHeight="1">
      <c r="CL627" s="121"/>
      <c r="CM627" s="121"/>
      <c r="CN627" s="121"/>
    </row>
    <row r="628" spans="90:92" ht="18" customHeight="1">
      <c r="CL628" s="121"/>
      <c r="CM628" s="121"/>
      <c r="CN628" s="121"/>
    </row>
    <row r="629" spans="90:92" ht="18" customHeight="1">
      <c r="CL629" s="121"/>
      <c r="CM629" s="121"/>
      <c r="CN629" s="121"/>
    </row>
    <row r="630" spans="90:92" ht="18" customHeight="1">
      <c r="CL630" s="121"/>
      <c r="CM630" s="121"/>
      <c r="CN630" s="121"/>
    </row>
    <row r="631" spans="90:92" ht="18" customHeight="1">
      <c r="CL631" s="121"/>
      <c r="CM631" s="121"/>
      <c r="CN631" s="121"/>
    </row>
    <row r="632" spans="90:92" ht="18" customHeight="1">
      <c r="CL632" s="121"/>
      <c r="CM632" s="121"/>
      <c r="CN632" s="121"/>
    </row>
    <row r="633" spans="90:92" ht="18" customHeight="1">
      <c r="CL633" s="121"/>
      <c r="CM633" s="121"/>
      <c r="CN633" s="121"/>
    </row>
    <row r="634" spans="90:92" ht="18" customHeight="1">
      <c r="CL634" s="121"/>
      <c r="CM634" s="121"/>
      <c r="CN634" s="121"/>
    </row>
    <row r="635" spans="90:92" ht="18" customHeight="1">
      <c r="CL635" s="121"/>
      <c r="CM635" s="121"/>
      <c r="CN635" s="121"/>
    </row>
    <row r="636" spans="90:92" ht="18" customHeight="1">
      <c r="CL636" s="121"/>
      <c r="CM636" s="121"/>
      <c r="CN636" s="121"/>
    </row>
    <row r="637" spans="90:92" ht="18" customHeight="1">
      <c r="CL637" s="121"/>
      <c r="CM637" s="121"/>
      <c r="CN637" s="121"/>
    </row>
    <row r="638" spans="90:92" ht="18" customHeight="1">
      <c r="CL638" s="121"/>
      <c r="CM638" s="121"/>
      <c r="CN638" s="121"/>
    </row>
    <row r="639" spans="90:92" ht="18" customHeight="1">
      <c r="CL639" s="121"/>
      <c r="CM639" s="121"/>
      <c r="CN639" s="121"/>
    </row>
    <row r="640" spans="90:92" ht="18" customHeight="1">
      <c r="CL640" s="121"/>
      <c r="CM640" s="121"/>
      <c r="CN640" s="121"/>
    </row>
    <row r="641" spans="90:92" ht="18" customHeight="1">
      <c r="CL641" s="121"/>
      <c r="CM641" s="121"/>
      <c r="CN641" s="121"/>
    </row>
    <row r="642" spans="90:92" ht="18" customHeight="1">
      <c r="CL642" s="121"/>
      <c r="CM642" s="121"/>
      <c r="CN642" s="121"/>
    </row>
    <row r="643" spans="90:92" ht="18" customHeight="1">
      <c r="CL643" s="121"/>
      <c r="CM643" s="121"/>
      <c r="CN643" s="121"/>
    </row>
    <row r="644" spans="90:92" ht="18" customHeight="1">
      <c r="CL644" s="121"/>
      <c r="CM644" s="121"/>
      <c r="CN644" s="121"/>
    </row>
    <row r="645" spans="90:92" ht="18" customHeight="1">
      <c r="CL645" s="121"/>
      <c r="CM645" s="121"/>
      <c r="CN645" s="121"/>
    </row>
    <row r="646" spans="90:92" ht="18" customHeight="1">
      <c r="CL646" s="121"/>
      <c r="CM646" s="121"/>
      <c r="CN646" s="121"/>
    </row>
    <row r="647" spans="90:92" ht="18" customHeight="1">
      <c r="CL647" s="121"/>
      <c r="CM647" s="121"/>
      <c r="CN647" s="121"/>
    </row>
    <row r="648" spans="90:92" ht="18" customHeight="1">
      <c r="CL648" s="121"/>
      <c r="CM648" s="121"/>
      <c r="CN648" s="121"/>
    </row>
    <row r="649" spans="90:92" ht="18" customHeight="1">
      <c r="CL649" s="121"/>
      <c r="CM649" s="121"/>
      <c r="CN649" s="121"/>
    </row>
    <row r="650" spans="90:92" ht="18" customHeight="1">
      <c r="CL650" s="121"/>
      <c r="CM650" s="121"/>
      <c r="CN650" s="121"/>
    </row>
    <row r="651" spans="90:92" ht="18" customHeight="1">
      <c r="CL651" s="121"/>
      <c r="CM651" s="121"/>
      <c r="CN651" s="121"/>
    </row>
    <row r="652" spans="90:92" ht="18" customHeight="1">
      <c r="CL652" s="121"/>
      <c r="CM652" s="121"/>
      <c r="CN652" s="121"/>
    </row>
    <row r="653" spans="90:92" ht="18" customHeight="1">
      <c r="CL653" s="121"/>
      <c r="CM653" s="121"/>
      <c r="CN653" s="121"/>
    </row>
    <row r="654" spans="90:92" ht="18" customHeight="1">
      <c r="CL654" s="121"/>
      <c r="CM654" s="121"/>
      <c r="CN654" s="121"/>
    </row>
    <row r="655" spans="90:92" ht="18" customHeight="1">
      <c r="CL655" s="121"/>
      <c r="CM655" s="121"/>
      <c r="CN655" s="121"/>
    </row>
    <row r="656" spans="90:92" ht="18" customHeight="1">
      <c r="CL656" s="121"/>
      <c r="CM656" s="121"/>
      <c r="CN656" s="121"/>
    </row>
    <row r="657" spans="90:92" ht="18" customHeight="1">
      <c r="CL657" s="121"/>
      <c r="CM657" s="121"/>
      <c r="CN657" s="121"/>
    </row>
    <row r="658" spans="90:92" ht="18" customHeight="1">
      <c r="CL658" s="121"/>
      <c r="CM658" s="121"/>
      <c r="CN658" s="121"/>
    </row>
    <row r="659" spans="90:92" ht="18" customHeight="1">
      <c r="CL659" s="121"/>
      <c r="CM659" s="121"/>
      <c r="CN659" s="121"/>
    </row>
    <row r="660" spans="90:92" ht="18" customHeight="1">
      <c r="CL660" s="121"/>
      <c r="CM660" s="121"/>
      <c r="CN660" s="121"/>
    </row>
    <row r="661" spans="90:92" ht="18" customHeight="1">
      <c r="CL661" s="121"/>
      <c r="CM661" s="121"/>
      <c r="CN661" s="121"/>
    </row>
    <row r="662" spans="90:92" ht="18" customHeight="1">
      <c r="CL662" s="121"/>
      <c r="CM662" s="121"/>
      <c r="CN662" s="121"/>
    </row>
    <row r="663" spans="90:92" ht="18" customHeight="1">
      <c r="CL663" s="121"/>
      <c r="CM663" s="121"/>
      <c r="CN663" s="121"/>
    </row>
    <row r="664" spans="90:92" ht="18" customHeight="1">
      <c r="CL664" s="121"/>
      <c r="CM664" s="121"/>
      <c r="CN664" s="121"/>
    </row>
    <row r="665" spans="90:92" ht="18" customHeight="1">
      <c r="CL665" s="121"/>
      <c r="CM665" s="121"/>
      <c r="CN665" s="121"/>
    </row>
    <row r="666" spans="90:92" ht="18" customHeight="1">
      <c r="CL666" s="121"/>
      <c r="CM666" s="121"/>
      <c r="CN666" s="121"/>
    </row>
    <row r="667" spans="90:92" ht="18" customHeight="1">
      <c r="CL667" s="121"/>
      <c r="CM667" s="121"/>
      <c r="CN667" s="121"/>
    </row>
    <row r="668" spans="90:92" ht="18" customHeight="1">
      <c r="CL668" s="121"/>
      <c r="CM668" s="121"/>
      <c r="CN668" s="121"/>
    </row>
    <row r="669" spans="90:92" ht="18" customHeight="1">
      <c r="CL669" s="121"/>
      <c r="CM669" s="121"/>
      <c r="CN669" s="121"/>
    </row>
    <row r="670" spans="90:92" ht="18" customHeight="1">
      <c r="CL670" s="121"/>
      <c r="CM670" s="121"/>
      <c r="CN670" s="121"/>
    </row>
    <row r="671" spans="90:92" ht="18" customHeight="1">
      <c r="CL671" s="121"/>
      <c r="CM671" s="121"/>
      <c r="CN671" s="121"/>
    </row>
    <row r="672" spans="90:92" ht="18" customHeight="1">
      <c r="CL672" s="121"/>
      <c r="CM672" s="121"/>
      <c r="CN672" s="121"/>
    </row>
    <row r="673" spans="90:92" ht="18" customHeight="1">
      <c r="CL673" s="121"/>
      <c r="CM673" s="121"/>
      <c r="CN673" s="121"/>
    </row>
    <row r="674" spans="90:92" ht="18" customHeight="1">
      <c r="CL674" s="121"/>
      <c r="CM674" s="121"/>
      <c r="CN674" s="121"/>
    </row>
    <row r="675" spans="90:92" ht="18" customHeight="1">
      <c r="CL675" s="121"/>
      <c r="CM675" s="121"/>
      <c r="CN675" s="121"/>
    </row>
    <row r="676" spans="90:92" ht="18" customHeight="1">
      <c r="CL676" s="121"/>
      <c r="CM676" s="121"/>
      <c r="CN676" s="121"/>
    </row>
    <row r="677" spans="90:92" ht="18" customHeight="1">
      <c r="CL677" s="121"/>
      <c r="CM677" s="121"/>
      <c r="CN677" s="121"/>
    </row>
    <row r="678" spans="90:92" ht="18" customHeight="1">
      <c r="CL678" s="121"/>
      <c r="CM678" s="121"/>
      <c r="CN678" s="121"/>
    </row>
    <row r="679" spans="90:92" ht="18" customHeight="1">
      <c r="CL679" s="121"/>
      <c r="CM679" s="121"/>
      <c r="CN679" s="121"/>
    </row>
    <row r="680" spans="90:92" ht="18" customHeight="1">
      <c r="CL680" s="121"/>
      <c r="CM680" s="121"/>
      <c r="CN680" s="121"/>
    </row>
    <row r="681" spans="90:92" ht="18" customHeight="1">
      <c r="CL681" s="121"/>
      <c r="CM681" s="121"/>
      <c r="CN681" s="121"/>
    </row>
    <row r="682" spans="90:92" ht="18" customHeight="1">
      <c r="CL682" s="121"/>
      <c r="CM682" s="121"/>
      <c r="CN682" s="121"/>
    </row>
    <row r="683" spans="90:92" ht="18" customHeight="1">
      <c r="CL683" s="121"/>
      <c r="CM683" s="121"/>
      <c r="CN683" s="121"/>
    </row>
    <row r="684" spans="90:92" ht="18" customHeight="1">
      <c r="CL684" s="121"/>
      <c r="CM684" s="121"/>
      <c r="CN684" s="121"/>
    </row>
    <row r="685" spans="90:92" ht="18" customHeight="1">
      <c r="CL685" s="121"/>
      <c r="CM685" s="121"/>
      <c r="CN685" s="121"/>
    </row>
    <row r="686" spans="90:92" ht="18" customHeight="1">
      <c r="CL686" s="121"/>
      <c r="CM686" s="121"/>
      <c r="CN686" s="121"/>
    </row>
    <row r="687" spans="90:92" ht="18" customHeight="1">
      <c r="CL687" s="121"/>
      <c r="CM687" s="121"/>
      <c r="CN687" s="121"/>
    </row>
    <row r="688" spans="90:92" ht="18" customHeight="1">
      <c r="CL688" s="121"/>
      <c r="CM688" s="121"/>
      <c r="CN688" s="121"/>
    </row>
    <row r="689" spans="90:92" ht="18" customHeight="1">
      <c r="CL689" s="121"/>
      <c r="CM689" s="121"/>
      <c r="CN689" s="121"/>
    </row>
    <row r="690" spans="90:92" ht="18" customHeight="1">
      <c r="CL690" s="121"/>
      <c r="CM690" s="121"/>
      <c r="CN690" s="121"/>
    </row>
    <row r="691" spans="90:92" ht="18" customHeight="1">
      <c r="CL691" s="121"/>
      <c r="CM691" s="121"/>
      <c r="CN691" s="121"/>
    </row>
    <row r="692" spans="90:92" ht="18" customHeight="1">
      <c r="CL692" s="121"/>
      <c r="CM692" s="121"/>
      <c r="CN692" s="121"/>
    </row>
    <row r="693" spans="90:92" ht="18" customHeight="1">
      <c r="CL693" s="121"/>
      <c r="CM693" s="121"/>
      <c r="CN693" s="121"/>
    </row>
    <row r="694" spans="90:92" ht="18" customHeight="1">
      <c r="CL694" s="121"/>
      <c r="CM694" s="121"/>
      <c r="CN694" s="121"/>
    </row>
    <row r="695" spans="90:92" ht="18" customHeight="1">
      <c r="CL695" s="121"/>
      <c r="CM695" s="121"/>
      <c r="CN695" s="121"/>
    </row>
    <row r="696" spans="90:92" ht="18" customHeight="1">
      <c r="CL696" s="121"/>
      <c r="CM696" s="121"/>
      <c r="CN696" s="121"/>
    </row>
    <row r="697" spans="90:92" ht="18" customHeight="1">
      <c r="CL697" s="121"/>
      <c r="CM697" s="121"/>
      <c r="CN697" s="121"/>
    </row>
    <row r="698" spans="90:92" ht="18" customHeight="1">
      <c r="CL698" s="121"/>
      <c r="CM698" s="121"/>
      <c r="CN698" s="121"/>
    </row>
    <row r="699" spans="90:92" ht="18" customHeight="1">
      <c r="CL699" s="121"/>
      <c r="CM699" s="121"/>
      <c r="CN699" s="121"/>
    </row>
    <row r="700" spans="90:92" ht="18" customHeight="1">
      <c r="CL700" s="121"/>
      <c r="CM700" s="121"/>
      <c r="CN700" s="121"/>
    </row>
    <row r="701" spans="90:92" ht="18" customHeight="1">
      <c r="CL701" s="121"/>
      <c r="CM701" s="121"/>
      <c r="CN701" s="121"/>
    </row>
    <row r="702" spans="90:92" ht="18" customHeight="1">
      <c r="CL702" s="121"/>
      <c r="CM702" s="121"/>
      <c r="CN702" s="121"/>
    </row>
    <row r="703" spans="90:92" ht="18" customHeight="1">
      <c r="CL703" s="121"/>
      <c r="CM703" s="121"/>
      <c r="CN703" s="121"/>
    </row>
    <row r="704" spans="90:92" ht="18" customHeight="1">
      <c r="CL704" s="121"/>
      <c r="CM704" s="121"/>
      <c r="CN704" s="121"/>
    </row>
    <row r="705" spans="90:92" ht="18" customHeight="1">
      <c r="CL705" s="121"/>
      <c r="CM705" s="121"/>
      <c r="CN705" s="121"/>
    </row>
    <row r="706" spans="90:92" ht="18" customHeight="1">
      <c r="CL706" s="121"/>
      <c r="CM706" s="121"/>
      <c r="CN706" s="121"/>
    </row>
    <row r="707" spans="90:92" ht="18" customHeight="1">
      <c r="CL707" s="121"/>
      <c r="CM707" s="121"/>
      <c r="CN707" s="121"/>
    </row>
    <row r="708" spans="90:92" ht="18" customHeight="1">
      <c r="CL708" s="121"/>
      <c r="CM708" s="121"/>
      <c r="CN708" s="121"/>
    </row>
    <row r="709" spans="90:92" ht="18" customHeight="1">
      <c r="CL709" s="121"/>
      <c r="CM709" s="121"/>
      <c r="CN709" s="121"/>
    </row>
    <row r="710" spans="90:92" ht="18" customHeight="1">
      <c r="CL710" s="121"/>
      <c r="CM710" s="121"/>
      <c r="CN710" s="121"/>
    </row>
    <row r="711" spans="90:92" ht="18" customHeight="1">
      <c r="CL711" s="121"/>
      <c r="CM711" s="121"/>
      <c r="CN711" s="121"/>
    </row>
    <row r="712" spans="90:92" ht="18" customHeight="1">
      <c r="CL712" s="121"/>
      <c r="CM712" s="121"/>
      <c r="CN712" s="121"/>
    </row>
    <row r="713" spans="90:92" ht="18" customHeight="1">
      <c r="CL713" s="121"/>
      <c r="CM713" s="121"/>
      <c r="CN713" s="121"/>
    </row>
    <row r="714" spans="90:92" ht="18" customHeight="1">
      <c r="CL714" s="121"/>
      <c r="CM714" s="121"/>
      <c r="CN714" s="121"/>
    </row>
    <row r="715" spans="90:92" ht="18" customHeight="1">
      <c r="CL715" s="121"/>
      <c r="CM715" s="121"/>
      <c r="CN715" s="121"/>
    </row>
    <row r="716" spans="90:92" ht="18" customHeight="1">
      <c r="CL716" s="121"/>
      <c r="CM716" s="121"/>
      <c r="CN716" s="121"/>
    </row>
    <row r="717" spans="90:92" ht="18" customHeight="1">
      <c r="CL717" s="121"/>
      <c r="CM717" s="121"/>
      <c r="CN717" s="121"/>
    </row>
    <row r="718" spans="90:92" ht="18" customHeight="1">
      <c r="CL718" s="121"/>
      <c r="CM718" s="121"/>
      <c r="CN718" s="121"/>
    </row>
    <row r="719" spans="90:92" ht="18" customHeight="1">
      <c r="CL719" s="121"/>
      <c r="CM719" s="121"/>
      <c r="CN719" s="121"/>
    </row>
    <row r="720" spans="90:92" ht="18" customHeight="1">
      <c r="CL720" s="121"/>
      <c r="CM720" s="121"/>
      <c r="CN720" s="121"/>
    </row>
    <row r="721" spans="90:92" ht="18" customHeight="1">
      <c r="CL721" s="121"/>
      <c r="CM721" s="121"/>
      <c r="CN721" s="121"/>
    </row>
    <row r="722" spans="90:92" ht="18" customHeight="1">
      <c r="CL722" s="121"/>
      <c r="CM722" s="121"/>
      <c r="CN722" s="121"/>
    </row>
    <row r="723" spans="90:92" ht="18" customHeight="1">
      <c r="CL723" s="121"/>
      <c r="CM723" s="121"/>
      <c r="CN723" s="121"/>
    </row>
    <row r="724" spans="90:92" ht="18" customHeight="1">
      <c r="CL724" s="121"/>
      <c r="CM724" s="121"/>
      <c r="CN724" s="121"/>
    </row>
    <row r="725" spans="90:92" ht="18" customHeight="1">
      <c r="CL725" s="121"/>
      <c r="CM725" s="121"/>
      <c r="CN725" s="121"/>
    </row>
    <row r="726" spans="90:92" ht="18" customHeight="1">
      <c r="CL726" s="121"/>
      <c r="CM726" s="121"/>
      <c r="CN726" s="121"/>
    </row>
    <row r="727" spans="90:92" ht="18" customHeight="1">
      <c r="CL727" s="121"/>
      <c r="CM727" s="121"/>
      <c r="CN727" s="121"/>
    </row>
    <row r="728" spans="90:92" ht="18" customHeight="1">
      <c r="CL728" s="121"/>
      <c r="CM728" s="121"/>
      <c r="CN728" s="121"/>
    </row>
    <row r="729" spans="90:92" ht="18" customHeight="1">
      <c r="CL729" s="121"/>
      <c r="CM729" s="121"/>
      <c r="CN729" s="121"/>
    </row>
    <row r="730" spans="90:92" ht="18" customHeight="1">
      <c r="CL730" s="121"/>
      <c r="CM730" s="121"/>
      <c r="CN730" s="121"/>
    </row>
    <row r="731" spans="90:92" ht="18" customHeight="1">
      <c r="CL731" s="121"/>
      <c r="CM731" s="121"/>
      <c r="CN731" s="121"/>
    </row>
    <row r="732" spans="90:92" ht="18" customHeight="1">
      <c r="CL732" s="121"/>
      <c r="CM732" s="121"/>
      <c r="CN732" s="121"/>
    </row>
    <row r="733" spans="90:92" ht="18" customHeight="1">
      <c r="CL733" s="121"/>
      <c r="CM733" s="121"/>
      <c r="CN733" s="121"/>
    </row>
    <row r="734" spans="90:92" ht="18" customHeight="1">
      <c r="CL734" s="121"/>
      <c r="CM734" s="121"/>
      <c r="CN734" s="121"/>
    </row>
    <row r="735" spans="90:92" ht="18" customHeight="1">
      <c r="CL735" s="121"/>
      <c r="CM735" s="121"/>
      <c r="CN735" s="121"/>
    </row>
    <row r="736" spans="90:92" ht="18" customHeight="1">
      <c r="CL736" s="121"/>
      <c r="CM736" s="121"/>
      <c r="CN736" s="121"/>
    </row>
    <row r="737" spans="90:92" ht="18" customHeight="1">
      <c r="CL737" s="121"/>
      <c r="CM737" s="121"/>
      <c r="CN737" s="121"/>
    </row>
    <row r="738" spans="90:92" ht="18" customHeight="1">
      <c r="CL738" s="121"/>
      <c r="CM738" s="121"/>
      <c r="CN738" s="121"/>
    </row>
    <row r="739" spans="90:92" ht="18" customHeight="1">
      <c r="CL739" s="121"/>
      <c r="CM739" s="121"/>
      <c r="CN739" s="121"/>
    </row>
    <row r="740" spans="90:92" ht="18" customHeight="1">
      <c r="CL740" s="121"/>
      <c r="CM740" s="121"/>
      <c r="CN740" s="121"/>
    </row>
    <row r="741" spans="90:92" ht="18" customHeight="1">
      <c r="CL741" s="121"/>
      <c r="CM741" s="121"/>
      <c r="CN741" s="121"/>
    </row>
    <row r="742" spans="90:92" ht="18" customHeight="1">
      <c r="CL742" s="121"/>
      <c r="CM742" s="121"/>
      <c r="CN742" s="121"/>
    </row>
    <row r="743" spans="90:92" ht="18" customHeight="1">
      <c r="CL743" s="121"/>
      <c r="CM743" s="121"/>
      <c r="CN743" s="121"/>
    </row>
    <row r="744" spans="90:92" ht="18" customHeight="1">
      <c r="CL744" s="121"/>
      <c r="CM744" s="121"/>
      <c r="CN744" s="121"/>
    </row>
    <row r="745" spans="90:92" ht="18" customHeight="1">
      <c r="CL745" s="121"/>
      <c r="CM745" s="121"/>
      <c r="CN745" s="121"/>
    </row>
    <row r="746" spans="90:92" ht="18" customHeight="1">
      <c r="CL746" s="121"/>
      <c r="CM746" s="121"/>
      <c r="CN746" s="121"/>
    </row>
    <row r="747" spans="90:92" ht="18" customHeight="1">
      <c r="CL747" s="121"/>
      <c r="CM747" s="121"/>
      <c r="CN747" s="121"/>
    </row>
    <row r="748" spans="90:92" ht="18" customHeight="1">
      <c r="CL748" s="121"/>
      <c r="CM748" s="121"/>
      <c r="CN748" s="121"/>
    </row>
    <row r="749" spans="90:92" ht="18" customHeight="1">
      <c r="CL749" s="121"/>
      <c r="CM749" s="121"/>
      <c r="CN749" s="121"/>
    </row>
    <row r="750" spans="90:92" ht="18" customHeight="1">
      <c r="CL750" s="121"/>
      <c r="CM750" s="121"/>
      <c r="CN750" s="121"/>
    </row>
    <row r="751" spans="90:92" ht="18" customHeight="1">
      <c r="CL751" s="121"/>
      <c r="CM751" s="121"/>
      <c r="CN751" s="121"/>
    </row>
    <row r="752" spans="90:92" ht="18" customHeight="1">
      <c r="CL752" s="121"/>
      <c r="CM752" s="121"/>
      <c r="CN752" s="121"/>
    </row>
    <row r="753" spans="90:92" ht="18" customHeight="1">
      <c r="CL753" s="121"/>
      <c r="CM753" s="121"/>
      <c r="CN753" s="121"/>
    </row>
    <row r="754" spans="90:92" ht="18" customHeight="1">
      <c r="CL754" s="121"/>
      <c r="CM754" s="121"/>
      <c r="CN754" s="121"/>
    </row>
    <row r="755" spans="90:92" ht="18" customHeight="1">
      <c r="CL755" s="121"/>
      <c r="CM755" s="121"/>
      <c r="CN755" s="121"/>
    </row>
    <row r="756" spans="90:92" ht="18" customHeight="1">
      <c r="CL756" s="121"/>
      <c r="CM756" s="121"/>
      <c r="CN756" s="121"/>
    </row>
    <row r="757" spans="90:92" ht="18" customHeight="1">
      <c r="CL757" s="121"/>
      <c r="CM757" s="121"/>
      <c r="CN757" s="121"/>
    </row>
    <row r="758" spans="90:92" ht="18" customHeight="1">
      <c r="CL758" s="121"/>
      <c r="CM758" s="121"/>
      <c r="CN758" s="121"/>
    </row>
    <row r="759" spans="90:92" ht="18" customHeight="1">
      <c r="CL759" s="121"/>
      <c r="CM759" s="121"/>
      <c r="CN759" s="121"/>
    </row>
    <row r="760" spans="90:92" ht="18" customHeight="1">
      <c r="CL760" s="121"/>
      <c r="CM760" s="121"/>
      <c r="CN760" s="121"/>
    </row>
    <row r="761" spans="90:92" ht="18" customHeight="1">
      <c r="CL761" s="121"/>
      <c r="CM761" s="121"/>
      <c r="CN761" s="121"/>
    </row>
    <row r="762" spans="90:92" ht="18" customHeight="1">
      <c r="CL762" s="121"/>
      <c r="CM762" s="121"/>
      <c r="CN762" s="121"/>
    </row>
    <row r="763" spans="90:92" ht="18" customHeight="1">
      <c r="CL763" s="121"/>
      <c r="CM763" s="121"/>
      <c r="CN763" s="121"/>
    </row>
    <row r="764" spans="90:92" ht="18" customHeight="1">
      <c r="CL764" s="121"/>
      <c r="CM764" s="121"/>
      <c r="CN764" s="121"/>
    </row>
    <row r="765" spans="90:92" ht="18" customHeight="1">
      <c r="CL765" s="121"/>
      <c r="CM765" s="121"/>
      <c r="CN765" s="121"/>
    </row>
    <row r="766" spans="90:92" ht="18" customHeight="1">
      <c r="CL766" s="121"/>
      <c r="CM766" s="121"/>
      <c r="CN766" s="121"/>
    </row>
    <row r="767" spans="90:92" ht="18" customHeight="1">
      <c r="CL767" s="121"/>
      <c r="CM767" s="121"/>
      <c r="CN767" s="121"/>
    </row>
    <row r="768" spans="90:92" ht="18" customHeight="1">
      <c r="CL768" s="121"/>
      <c r="CM768" s="121"/>
      <c r="CN768" s="121"/>
    </row>
    <row r="769" spans="90:92" ht="18" customHeight="1">
      <c r="CL769" s="121"/>
      <c r="CM769" s="121"/>
      <c r="CN769" s="121"/>
    </row>
    <row r="770" spans="90:92" ht="18" customHeight="1">
      <c r="CL770" s="121"/>
      <c r="CM770" s="121"/>
      <c r="CN770" s="121"/>
    </row>
    <row r="771" spans="90:92" ht="18" customHeight="1">
      <c r="CL771" s="121"/>
      <c r="CM771" s="121"/>
      <c r="CN771" s="121"/>
    </row>
    <row r="772" spans="90:92" ht="18" customHeight="1">
      <c r="CL772" s="121"/>
      <c r="CM772" s="121"/>
      <c r="CN772" s="121"/>
    </row>
    <row r="773" spans="90:92" ht="18" customHeight="1">
      <c r="CL773" s="121"/>
      <c r="CM773" s="121"/>
      <c r="CN773" s="121"/>
    </row>
    <row r="774" spans="90:92" ht="18" customHeight="1">
      <c r="CL774" s="121"/>
      <c r="CM774" s="121"/>
      <c r="CN774" s="121"/>
    </row>
    <row r="775" spans="90:92" ht="18" customHeight="1">
      <c r="CL775" s="121"/>
      <c r="CM775" s="121"/>
      <c r="CN775" s="121"/>
    </row>
    <row r="776" spans="90:92" ht="18" customHeight="1">
      <c r="CL776" s="121"/>
      <c r="CM776" s="121"/>
      <c r="CN776" s="121"/>
    </row>
    <row r="777" spans="90:92" ht="18" customHeight="1">
      <c r="CL777" s="121"/>
      <c r="CM777" s="121"/>
      <c r="CN777" s="121"/>
    </row>
    <row r="778" spans="90:92" ht="18" customHeight="1">
      <c r="CL778" s="121"/>
      <c r="CM778" s="121"/>
      <c r="CN778" s="121"/>
    </row>
    <row r="779" spans="90:92" ht="18" customHeight="1">
      <c r="CL779" s="121"/>
      <c r="CM779" s="121"/>
      <c r="CN779" s="121"/>
    </row>
    <row r="780" spans="90:92" ht="18" customHeight="1">
      <c r="CL780" s="121"/>
      <c r="CM780" s="121"/>
      <c r="CN780" s="121"/>
    </row>
    <row r="781" spans="90:92" ht="18" customHeight="1">
      <c r="CL781" s="121"/>
      <c r="CM781" s="121"/>
      <c r="CN781" s="121"/>
    </row>
    <row r="782" spans="90:92" ht="18" customHeight="1">
      <c r="CL782" s="121"/>
      <c r="CM782" s="121"/>
      <c r="CN782" s="121"/>
    </row>
    <row r="783" spans="90:92" ht="18" customHeight="1">
      <c r="CL783" s="121"/>
      <c r="CM783" s="121"/>
      <c r="CN783" s="121"/>
    </row>
    <row r="784" spans="90:92" ht="18" customHeight="1">
      <c r="CL784" s="121"/>
      <c r="CM784" s="121"/>
      <c r="CN784" s="121"/>
    </row>
    <row r="785" spans="90:92" ht="18" customHeight="1">
      <c r="CL785" s="121"/>
      <c r="CM785" s="121"/>
      <c r="CN785" s="121"/>
    </row>
    <row r="786" spans="90:92" ht="18" customHeight="1">
      <c r="CL786" s="121"/>
      <c r="CM786" s="121"/>
      <c r="CN786" s="121"/>
    </row>
    <row r="787" spans="90:92" ht="18" customHeight="1">
      <c r="CL787" s="121"/>
      <c r="CM787" s="121"/>
      <c r="CN787" s="121"/>
    </row>
    <row r="788" spans="90:92" ht="18" customHeight="1">
      <c r="CL788" s="121"/>
      <c r="CM788" s="121"/>
      <c r="CN788" s="121"/>
    </row>
    <row r="789" spans="90:92" ht="18" customHeight="1">
      <c r="CL789" s="121"/>
      <c r="CM789" s="121"/>
      <c r="CN789" s="121"/>
    </row>
    <row r="790" spans="90:92" ht="18" customHeight="1">
      <c r="CL790" s="121"/>
      <c r="CM790" s="121"/>
      <c r="CN790" s="121"/>
    </row>
    <row r="791" spans="90:92" ht="18" customHeight="1">
      <c r="CL791" s="121"/>
      <c r="CM791" s="121"/>
      <c r="CN791" s="121"/>
    </row>
    <row r="792" spans="90:92" ht="18" customHeight="1">
      <c r="CL792" s="121"/>
      <c r="CM792" s="121"/>
      <c r="CN792" s="121"/>
    </row>
    <row r="793" spans="90:92" ht="18" customHeight="1">
      <c r="CL793" s="121"/>
      <c r="CM793" s="121"/>
      <c r="CN793" s="121"/>
    </row>
    <row r="794" spans="90:92" ht="18" customHeight="1">
      <c r="CL794" s="121"/>
      <c r="CM794" s="121"/>
      <c r="CN794" s="121"/>
    </row>
    <row r="795" spans="90:92" ht="18" customHeight="1">
      <c r="CL795" s="121"/>
      <c r="CM795" s="121"/>
      <c r="CN795" s="121"/>
    </row>
    <row r="796" spans="90:92" ht="18" customHeight="1">
      <c r="CL796" s="121"/>
      <c r="CM796" s="121"/>
      <c r="CN796" s="121"/>
    </row>
    <row r="797" spans="90:92" ht="18" customHeight="1">
      <c r="CL797" s="121"/>
      <c r="CM797" s="121"/>
      <c r="CN797" s="121"/>
    </row>
    <row r="798" spans="90:92" ht="18" customHeight="1">
      <c r="CL798" s="121"/>
      <c r="CM798" s="121"/>
      <c r="CN798" s="121"/>
    </row>
    <row r="799" spans="90:92" ht="18" customHeight="1">
      <c r="CL799" s="121"/>
      <c r="CM799" s="121"/>
      <c r="CN799" s="121"/>
    </row>
    <row r="800" spans="90:92" ht="18" customHeight="1">
      <c r="CL800" s="121"/>
      <c r="CM800" s="121"/>
      <c r="CN800" s="121"/>
    </row>
    <row r="801" spans="90:92" ht="18" customHeight="1">
      <c r="CL801" s="121"/>
      <c r="CM801" s="121"/>
      <c r="CN801" s="121"/>
    </row>
    <row r="802" spans="90:92" ht="18" customHeight="1">
      <c r="CL802" s="121"/>
      <c r="CM802" s="121"/>
      <c r="CN802" s="121"/>
    </row>
    <row r="803" spans="90:92" ht="18" customHeight="1">
      <c r="CL803" s="121"/>
      <c r="CM803" s="121"/>
      <c r="CN803" s="121"/>
    </row>
    <row r="804" spans="90:92" ht="18" customHeight="1">
      <c r="CL804" s="121"/>
      <c r="CM804" s="121"/>
      <c r="CN804" s="121"/>
    </row>
    <row r="805" spans="90:92" ht="18" customHeight="1">
      <c r="CL805" s="121"/>
      <c r="CM805" s="121"/>
      <c r="CN805" s="121"/>
    </row>
    <row r="806" spans="90:92" ht="18" customHeight="1">
      <c r="CL806" s="121"/>
      <c r="CM806" s="121"/>
      <c r="CN806" s="121"/>
    </row>
    <row r="807" spans="90:92" ht="18" customHeight="1">
      <c r="CL807" s="121"/>
      <c r="CM807" s="121"/>
      <c r="CN807" s="121"/>
    </row>
    <row r="808" spans="90:92" ht="18" customHeight="1">
      <c r="CL808" s="121"/>
      <c r="CM808" s="121"/>
      <c r="CN808" s="121"/>
    </row>
    <row r="809" spans="90:92" ht="18" customHeight="1">
      <c r="CL809" s="121"/>
      <c r="CM809" s="121"/>
      <c r="CN809" s="121"/>
    </row>
    <row r="810" spans="90:92" ht="18" customHeight="1">
      <c r="CL810" s="121"/>
      <c r="CM810" s="121"/>
      <c r="CN810" s="121"/>
    </row>
    <row r="811" spans="90:92" ht="18" customHeight="1">
      <c r="CL811" s="121"/>
      <c r="CM811" s="121"/>
      <c r="CN811" s="121"/>
    </row>
    <row r="812" spans="90:92" ht="18" customHeight="1">
      <c r="CL812" s="121"/>
      <c r="CM812" s="121"/>
      <c r="CN812" s="121"/>
    </row>
    <row r="813" spans="90:92" ht="18" customHeight="1">
      <c r="CL813" s="121"/>
      <c r="CM813" s="121"/>
      <c r="CN813" s="121"/>
    </row>
    <row r="814" spans="90:92" ht="18" customHeight="1">
      <c r="CL814" s="121"/>
      <c r="CM814" s="121"/>
      <c r="CN814" s="121"/>
    </row>
    <row r="815" spans="90:92" ht="18" customHeight="1">
      <c r="CL815" s="121"/>
      <c r="CM815" s="121"/>
      <c r="CN815" s="121"/>
    </row>
    <row r="816" spans="90:92" ht="18" customHeight="1">
      <c r="CL816" s="121"/>
      <c r="CM816" s="121"/>
      <c r="CN816" s="121"/>
    </row>
    <row r="817" spans="90:92" ht="18" customHeight="1">
      <c r="CL817" s="121"/>
      <c r="CM817" s="121"/>
      <c r="CN817" s="121"/>
    </row>
    <row r="818" spans="90:92" ht="18" customHeight="1">
      <c r="CL818" s="121"/>
      <c r="CM818" s="121"/>
      <c r="CN818" s="121"/>
    </row>
    <row r="819" spans="90:92" ht="18" customHeight="1">
      <c r="CL819" s="121"/>
      <c r="CM819" s="121"/>
      <c r="CN819" s="121"/>
    </row>
    <row r="820" spans="90:92" ht="18" customHeight="1">
      <c r="CL820" s="121"/>
      <c r="CM820" s="121"/>
      <c r="CN820" s="121"/>
    </row>
    <row r="821" spans="90:92" ht="18" customHeight="1">
      <c r="CL821" s="121"/>
      <c r="CM821" s="121"/>
      <c r="CN821" s="121"/>
    </row>
    <row r="822" spans="90:92" ht="18" customHeight="1">
      <c r="CL822" s="121"/>
      <c r="CM822" s="121"/>
      <c r="CN822" s="121"/>
    </row>
    <row r="823" spans="90:92" ht="18" customHeight="1">
      <c r="CL823" s="121"/>
      <c r="CM823" s="121"/>
      <c r="CN823" s="121"/>
    </row>
    <row r="824" spans="90:92" ht="18" customHeight="1">
      <c r="CL824" s="121"/>
      <c r="CM824" s="121"/>
      <c r="CN824" s="121"/>
    </row>
    <row r="825" spans="90:92" ht="18" customHeight="1">
      <c r="CL825" s="121"/>
      <c r="CM825" s="121"/>
      <c r="CN825" s="121"/>
    </row>
    <row r="826" spans="90:92" ht="18" customHeight="1">
      <c r="CL826" s="121"/>
      <c r="CM826" s="121"/>
      <c r="CN826" s="121"/>
    </row>
    <row r="827" spans="90:92" ht="18" customHeight="1">
      <c r="CL827" s="121"/>
      <c r="CM827" s="121"/>
      <c r="CN827" s="121"/>
    </row>
    <row r="828" spans="90:92" ht="18" customHeight="1">
      <c r="CL828" s="121"/>
      <c r="CM828" s="121"/>
      <c r="CN828" s="121"/>
    </row>
    <row r="829" spans="90:92" ht="18" customHeight="1">
      <c r="CL829" s="121"/>
      <c r="CM829" s="121"/>
      <c r="CN829" s="121"/>
    </row>
    <row r="830" spans="90:92" ht="18" customHeight="1">
      <c r="CL830" s="121"/>
      <c r="CM830" s="121"/>
      <c r="CN830" s="121"/>
    </row>
    <row r="831" spans="90:92" ht="18" customHeight="1">
      <c r="CL831" s="121"/>
      <c r="CM831" s="121"/>
      <c r="CN831" s="121"/>
    </row>
    <row r="832" spans="90:92" ht="18" customHeight="1">
      <c r="CL832" s="121"/>
      <c r="CM832" s="121"/>
      <c r="CN832" s="121"/>
    </row>
    <row r="833" spans="90:92" ht="18" customHeight="1">
      <c r="CL833" s="121"/>
      <c r="CM833" s="121"/>
      <c r="CN833" s="121"/>
    </row>
    <row r="834" spans="90:92" ht="18" customHeight="1">
      <c r="CL834" s="121"/>
      <c r="CM834" s="121"/>
      <c r="CN834" s="121"/>
    </row>
    <row r="835" spans="90:92" ht="18" customHeight="1">
      <c r="CL835" s="121"/>
      <c r="CM835" s="121"/>
      <c r="CN835" s="121"/>
    </row>
    <row r="836" spans="90:92" ht="18" customHeight="1">
      <c r="CL836" s="121"/>
      <c r="CM836" s="121"/>
      <c r="CN836" s="121"/>
    </row>
    <row r="837" spans="90:92" ht="18" customHeight="1">
      <c r="CL837" s="121"/>
      <c r="CM837" s="121"/>
      <c r="CN837" s="121"/>
    </row>
    <row r="838" spans="90:92" ht="18" customHeight="1">
      <c r="CL838" s="121"/>
      <c r="CM838" s="121"/>
      <c r="CN838" s="121"/>
    </row>
    <row r="839" spans="90:92" ht="18" customHeight="1">
      <c r="CL839" s="121"/>
      <c r="CM839" s="121"/>
      <c r="CN839" s="121"/>
    </row>
    <row r="840" spans="90:92" ht="18" customHeight="1">
      <c r="CL840" s="121"/>
      <c r="CM840" s="121"/>
      <c r="CN840" s="121"/>
    </row>
    <row r="841" spans="90:92" ht="18" customHeight="1">
      <c r="CL841" s="121"/>
      <c r="CM841" s="121"/>
      <c r="CN841" s="121"/>
    </row>
    <row r="842" spans="90:92" ht="18" customHeight="1">
      <c r="CL842" s="121"/>
      <c r="CM842" s="121"/>
      <c r="CN842" s="121"/>
    </row>
    <row r="843" spans="90:92" ht="18" customHeight="1">
      <c r="CL843" s="121"/>
      <c r="CM843" s="121"/>
      <c r="CN843" s="121"/>
    </row>
    <row r="844" spans="90:92" ht="18" customHeight="1">
      <c r="CL844" s="121"/>
      <c r="CM844" s="121"/>
      <c r="CN844" s="121"/>
    </row>
    <row r="845" spans="90:92" ht="18" customHeight="1">
      <c r="CL845" s="121"/>
      <c r="CM845" s="121"/>
      <c r="CN845" s="121"/>
    </row>
    <row r="846" spans="90:92" ht="18" customHeight="1">
      <c r="CL846" s="121"/>
      <c r="CM846" s="121"/>
      <c r="CN846" s="121"/>
    </row>
    <row r="847" spans="90:92" ht="18" customHeight="1">
      <c r="CL847" s="121"/>
      <c r="CM847" s="121"/>
      <c r="CN847" s="121"/>
    </row>
    <row r="848" spans="90:92" ht="18" customHeight="1">
      <c r="CL848" s="121"/>
      <c r="CM848" s="121"/>
      <c r="CN848" s="121"/>
    </row>
    <row r="849" spans="90:92" ht="18" customHeight="1">
      <c r="CL849" s="121"/>
      <c r="CM849" s="121"/>
      <c r="CN849" s="121"/>
    </row>
    <row r="850" spans="90:92" ht="18" customHeight="1">
      <c r="CL850" s="121"/>
      <c r="CM850" s="121"/>
      <c r="CN850" s="121"/>
    </row>
    <row r="851" spans="90:92" ht="18" customHeight="1">
      <c r="CL851" s="121"/>
      <c r="CM851" s="121"/>
      <c r="CN851" s="121"/>
    </row>
    <row r="852" spans="90:92" ht="18" customHeight="1">
      <c r="CL852" s="121"/>
      <c r="CM852" s="121"/>
      <c r="CN852" s="121"/>
    </row>
    <row r="853" spans="90:92" ht="18" customHeight="1">
      <c r="CL853" s="121"/>
      <c r="CM853" s="121"/>
      <c r="CN853" s="121"/>
    </row>
    <row r="854" spans="90:92" ht="18" customHeight="1">
      <c r="CL854" s="121"/>
      <c r="CM854" s="121"/>
      <c r="CN854" s="121"/>
    </row>
    <row r="855" spans="90:92" ht="18" customHeight="1">
      <c r="CL855" s="121"/>
      <c r="CM855" s="121"/>
      <c r="CN855" s="121"/>
    </row>
    <row r="856" spans="90:92" ht="18" customHeight="1">
      <c r="CL856" s="121"/>
      <c r="CM856" s="121"/>
      <c r="CN856" s="121"/>
    </row>
    <row r="857" spans="90:92" ht="18" customHeight="1">
      <c r="CL857" s="121"/>
      <c r="CM857" s="121"/>
      <c r="CN857" s="121"/>
    </row>
    <row r="858" spans="90:92" ht="18" customHeight="1">
      <c r="CL858" s="121"/>
      <c r="CM858" s="121"/>
      <c r="CN858" s="121"/>
    </row>
    <row r="859" spans="90:92" ht="18" customHeight="1">
      <c r="CL859" s="121"/>
      <c r="CM859" s="121"/>
      <c r="CN859" s="121"/>
    </row>
    <row r="860" spans="90:92" ht="18" customHeight="1">
      <c r="CL860" s="121"/>
      <c r="CM860" s="121"/>
      <c r="CN860" s="121"/>
    </row>
    <row r="861" spans="90:92" ht="18" customHeight="1">
      <c r="CL861" s="121"/>
      <c r="CM861" s="121"/>
      <c r="CN861" s="121"/>
    </row>
    <row r="862" spans="90:92" ht="18" customHeight="1">
      <c r="CL862" s="121"/>
      <c r="CM862" s="121"/>
      <c r="CN862" s="121"/>
    </row>
    <row r="863" spans="90:92" ht="18" customHeight="1">
      <c r="CL863" s="121"/>
      <c r="CM863" s="121"/>
      <c r="CN863" s="121"/>
    </row>
    <row r="864" spans="90:92" ht="18" customHeight="1">
      <c r="CL864" s="121"/>
      <c r="CM864" s="121"/>
      <c r="CN864" s="121"/>
    </row>
    <row r="865" spans="90:92" ht="18" customHeight="1">
      <c r="CL865" s="121"/>
      <c r="CM865" s="121"/>
      <c r="CN865" s="121"/>
    </row>
    <row r="866" spans="90:92" ht="18" customHeight="1">
      <c r="CL866" s="121"/>
      <c r="CM866" s="121"/>
      <c r="CN866" s="121"/>
    </row>
    <row r="867" spans="90:92" ht="18" customHeight="1">
      <c r="CL867" s="121"/>
      <c r="CM867" s="121"/>
      <c r="CN867" s="121"/>
    </row>
    <row r="868" spans="90:92" ht="18" customHeight="1">
      <c r="CL868" s="121"/>
      <c r="CM868" s="121"/>
      <c r="CN868" s="121"/>
    </row>
    <row r="869" spans="90:92" ht="18" customHeight="1">
      <c r="CL869" s="121"/>
      <c r="CM869" s="121"/>
      <c r="CN869" s="121"/>
    </row>
    <row r="870" spans="90:92" ht="18" customHeight="1">
      <c r="CL870" s="121"/>
      <c r="CM870" s="121"/>
      <c r="CN870" s="121"/>
    </row>
    <row r="871" spans="90:92" ht="18" customHeight="1">
      <c r="CL871" s="121"/>
      <c r="CM871" s="121"/>
      <c r="CN871" s="121"/>
    </row>
    <row r="872" spans="90:92" ht="18" customHeight="1">
      <c r="CL872" s="121"/>
      <c r="CM872" s="121"/>
      <c r="CN872" s="121"/>
    </row>
    <row r="873" spans="90:92" ht="18" customHeight="1">
      <c r="CL873" s="121"/>
      <c r="CM873" s="121"/>
      <c r="CN873" s="121"/>
    </row>
    <row r="874" spans="90:92" ht="18" customHeight="1">
      <c r="CL874" s="121"/>
      <c r="CM874" s="121"/>
      <c r="CN874" s="121"/>
    </row>
    <row r="875" spans="90:92" ht="18" customHeight="1">
      <c r="CL875" s="121"/>
      <c r="CM875" s="121"/>
      <c r="CN875" s="121"/>
    </row>
    <row r="876" spans="90:92" ht="18" customHeight="1">
      <c r="CL876" s="121"/>
      <c r="CM876" s="121"/>
      <c r="CN876" s="121"/>
    </row>
    <row r="877" spans="90:92" ht="18" customHeight="1">
      <c r="CL877" s="121"/>
      <c r="CM877" s="121"/>
      <c r="CN877" s="121"/>
    </row>
    <row r="878" spans="90:92" ht="18" customHeight="1">
      <c r="CL878" s="121"/>
      <c r="CM878" s="121"/>
      <c r="CN878" s="121"/>
    </row>
    <row r="879" spans="90:92" ht="18" customHeight="1">
      <c r="CL879" s="121"/>
      <c r="CM879" s="121"/>
      <c r="CN879" s="121"/>
    </row>
    <row r="880" spans="90:92" ht="18" customHeight="1">
      <c r="CL880" s="121"/>
      <c r="CM880" s="121"/>
      <c r="CN880" s="121"/>
    </row>
    <row r="881" spans="90:92" ht="18" customHeight="1">
      <c r="CL881" s="121"/>
      <c r="CM881" s="121"/>
      <c r="CN881" s="121"/>
    </row>
    <row r="882" spans="90:92" ht="18" customHeight="1">
      <c r="CL882" s="121"/>
      <c r="CM882" s="121"/>
      <c r="CN882" s="121"/>
    </row>
    <row r="883" spans="90:92" ht="18" customHeight="1">
      <c r="CL883" s="121"/>
      <c r="CM883" s="121"/>
      <c r="CN883" s="121"/>
    </row>
    <row r="884" spans="90:92" ht="18" customHeight="1">
      <c r="CL884" s="121"/>
      <c r="CM884" s="121"/>
      <c r="CN884" s="121"/>
    </row>
    <row r="885" spans="90:92" ht="18" customHeight="1">
      <c r="CL885" s="121"/>
      <c r="CM885" s="121"/>
      <c r="CN885" s="121"/>
    </row>
    <row r="886" spans="90:92" ht="18" customHeight="1">
      <c r="CL886" s="121"/>
      <c r="CM886" s="121"/>
      <c r="CN886" s="121"/>
    </row>
    <row r="887" spans="90:92" ht="18" customHeight="1">
      <c r="CL887" s="121"/>
      <c r="CM887" s="121"/>
      <c r="CN887" s="121"/>
    </row>
    <row r="888" spans="90:92" ht="18" customHeight="1">
      <c r="CL888" s="121"/>
      <c r="CM888" s="121"/>
      <c r="CN888" s="121"/>
    </row>
    <row r="889" spans="90:92" ht="18" customHeight="1">
      <c r="CL889" s="121"/>
      <c r="CM889" s="121"/>
      <c r="CN889" s="121"/>
    </row>
    <row r="890" spans="90:92" ht="18" customHeight="1">
      <c r="CL890" s="121"/>
      <c r="CM890" s="121"/>
      <c r="CN890" s="121"/>
    </row>
    <row r="891" spans="90:92" ht="18" customHeight="1">
      <c r="CL891" s="121"/>
      <c r="CM891" s="121"/>
      <c r="CN891" s="121"/>
    </row>
    <row r="892" spans="90:92" ht="18" customHeight="1">
      <c r="CL892" s="121"/>
      <c r="CM892" s="121"/>
      <c r="CN892" s="121"/>
    </row>
    <row r="893" spans="90:92" ht="18" customHeight="1">
      <c r="CL893" s="121"/>
      <c r="CM893" s="121"/>
      <c r="CN893" s="121"/>
    </row>
    <row r="894" spans="90:92" ht="18" customHeight="1">
      <c r="CL894" s="121"/>
      <c r="CM894" s="121"/>
      <c r="CN894" s="121"/>
    </row>
    <row r="895" spans="90:92" ht="18" customHeight="1">
      <c r="CL895" s="121"/>
      <c r="CM895" s="121"/>
      <c r="CN895" s="121"/>
    </row>
    <row r="896" spans="90:92" ht="18" customHeight="1">
      <c r="CL896" s="121"/>
      <c r="CM896" s="121"/>
      <c r="CN896" s="121"/>
    </row>
    <row r="897" spans="90:92" ht="18" customHeight="1">
      <c r="CL897" s="121"/>
      <c r="CM897" s="121"/>
      <c r="CN897" s="121"/>
    </row>
    <row r="898" spans="90:92" ht="18" customHeight="1">
      <c r="CL898" s="121"/>
      <c r="CM898" s="121"/>
      <c r="CN898" s="121"/>
    </row>
    <row r="899" spans="90:92" ht="18" customHeight="1">
      <c r="CL899" s="121"/>
      <c r="CM899" s="121"/>
      <c r="CN899" s="121"/>
    </row>
    <row r="900" spans="90:92" ht="18" customHeight="1">
      <c r="CL900" s="121"/>
      <c r="CM900" s="121"/>
      <c r="CN900" s="121"/>
    </row>
    <row r="901" spans="90:92" ht="18" customHeight="1">
      <c r="CL901" s="121"/>
      <c r="CM901" s="121"/>
      <c r="CN901" s="121"/>
    </row>
    <row r="902" spans="90:92" ht="18" customHeight="1">
      <c r="CL902" s="121"/>
      <c r="CM902" s="121"/>
      <c r="CN902" s="121"/>
    </row>
    <row r="903" spans="90:92" ht="18" customHeight="1">
      <c r="CL903" s="121"/>
      <c r="CM903" s="121"/>
      <c r="CN903" s="121"/>
    </row>
    <row r="904" spans="90:92" ht="18" customHeight="1">
      <c r="CL904" s="121"/>
      <c r="CM904" s="121"/>
      <c r="CN904" s="121"/>
    </row>
    <row r="905" spans="90:92" ht="18" customHeight="1">
      <c r="CL905" s="121"/>
      <c r="CM905" s="121"/>
      <c r="CN905" s="121"/>
    </row>
    <row r="906" spans="90:92" ht="18" customHeight="1">
      <c r="CL906" s="121"/>
      <c r="CM906" s="121"/>
      <c r="CN906" s="121"/>
    </row>
    <row r="907" spans="90:92" ht="18" customHeight="1">
      <c r="CL907" s="121"/>
      <c r="CM907" s="121"/>
      <c r="CN907" s="121"/>
    </row>
    <row r="908" spans="90:92" ht="18" customHeight="1">
      <c r="CL908" s="121"/>
      <c r="CM908" s="121"/>
      <c r="CN908" s="121"/>
    </row>
    <row r="909" spans="90:92" ht="18" customHeight="1">
      <c r="CL909" s="121"/>
      <c r="CM909" s="121"/>
      <c r="CN909" s="121"/>
    </row>
    <row r="910" spans="90:92" ht="18" customHeight="1">
      <c r="CL910" s="121"/>
      <c r="CM910" s="121"/>
      <c r="CN910" s="121"/>
    </row>
    <row r="911" spans="90:92" ht="18" customHeight="1">
      <c r="CL911" s="121"/>
      <c r="CM911" s="121"/>
      <c r="CN911" s="121"/>
    </row>
    <row r="912" spans="90:92" ht="18" customHeight="1">
      <c r="CL912" s="121"/>
      <c r="CM912" s="121"/>
      <c r="CN912" s="121"/>
    </row>
    <row r="913" spans="90:92" ht="18" customHeight="1">
      <c r="CL913" s="121"/>
      <c r="CM913" s="121"/>
      <c r="CN913" s="121"/>
    </row>
    <row r="914" spans="90:92" ht="18" customHeight="1">
      <c r="CL914" s="121"/>
      <c r="CM914" s="121"/>
      <c r="CN914" s="121"/>
    </row>
    <row r="915" spans="90:92" ht="18" customHeight="1">
      <c r="CL915" s="121"/>
      <c r="CM915" s="121"/>
      <c r="CN915" s="121"/>
    </row>
    <row r="916" spans="90:92" ht="18" customHeight="1">
      <c r="CL916" s="121"/>
      <c r="CM916" s="121"/>
      <c r="CN916" s="121"/>
    </row>
    <row r="917" spans="90:92" ht="18" customHeight="1">
      <c r="CL917" s="121"/>
      <c r="CM917" s="121"/>
      <c r="CN917" s="121"/>
    </row>
    <row r="918" spans="90:92" ht="18" customHeight="1">
      <c r="CL918" s="121"/>
      <c r="CM918" s="121"/>
      <c r="CN918" s="121"/>
    </row>
    <row r="919" spans="90:92" ht="18" customHeight="1">
      <c r="CL919" s="121"/>
      <c r="CM919" s="121"/>
      <c r="CN919" s="121"/>
    </row>
    <row r="920" spans="90:92" ht="18" customHeight="1">
      <c r="CL920" s="121"/>
      <c r="CM920" s="121"/>
      <c r="CN920" s="121"/>
    </row>
    <row r="921" spans="90:92" ht="18" customHeight="1">
      <c r="CL921" s="121"/>
      <c r="CM921" s="121"/>
      <c r="CN921" s="121"/>
    </row>
    <row r="922" spans="90:92" ht="18" customHeight="1">
      <c r="CL922" s="121"/>
      <c r="CM922" s="121"/>
      <c r="CN922" s="121"/>
    </row>
    <row r="923" spans="90:92" ht="18" customHeight="1">
      <c r="CL923" s="121"/>
      <c r="CM923" s="121"/>
      <c r="CN923" s="121"/>
    </row>
    <row r="924" spans="90:92" ht="18" customHeight="1">
      <c r="CL924" s="121"/>
      <c r="CM924" s="121"/>
      <c r="CN924" s="121"/>
    </row>
    <row r="925" spans="90:92" ht="18" customHeight="1">
      <c r="CL925" s="121"/>
      <c r="CM925" s="121"/>
      <c r="CN925" s="121"/>
    </row>
    <row r="926" spans="90:92" ht="18" customHeight="1">
      <c r="CL926" s="121"/>
      <c r="CM926" s="121"/>
      <c r="CN926" s="121"/>
    </row>
    <row r="927" spans="90:92" ht="18" customHeight="1">
      <c r="CL927" s="121"/>
      <c r="CM927" s="121"/>
      <c r="CN927" s="121"/>
    </row>
    <row r="928" spans="90:92" ht="18" customHeight="1">
      <c r="CL928" s="121"/>
      <c r="CM928" s="121"/>
      <c r="CN928" s="121"/>
    </row>
    <row r="929" spans="90:92" ht="18" customHeight="1">
      <c r="CL929" s="121"/>
      <c r="CM929" s="121"/>
      <c r="CN929" s="121"/>
    </row>
    <row r="930" spans="90:92" ht="18" customHeight="1">
      <c r="CL930" s="121"/>
      <c r="CM930" s="121"/>
      <c r="CN930" s="121"/>
    </row>
    <row r="931" spans="90:92" ht="18" customHeight="1">
      <c r="CL931" s="121"/>
      <c r="CM931" s="121"/>
      <c r="CN931" s="121"/>
    </row>
    <row r="932" spans="90:92" ht="18" customHeight="1">
      <c r="CL932" s="121"/>
      <c r="CM932" s="121"/>
      <c r="CN932" s="121"/>
    </row>
    <row r="933" spans="90:92" ht="18" customHeight="1">
      <c r="CL933" s="121"/>
      <c r="CM933" s="121"/>
      <c r="CN933" s="121"/>
    </row>
    <row r="934" spans="90:92" ht="18" customHeight="1">
      <c r="CL934" s="121"/>
      <c r="CM934" s="121"/>
      <c r="CN934" s="121"/>
    </row>
    <row r="935" spans="90:92" ht="18" customHeight="1">
      <c r="CL935" s="121"/>
      <c r="CM935" s="121"/>
      <c r="CN935" s="121"/>
    </row>
    <row r="936" spans="90:92" ht="18" customHeight="1">
      <c r="CL936" s="121"/>
      <c r="CM936" s="121"/>
      <c r="CN936" s="121"/>
    </row>
    <row r="937" spans="90:92" ht="18" customHeight="1">
      <c r="CL937" s="121"/>
      <c r="CM937" s="121"/>
      <c r="CN937" s="121"/>
    </row>
    <row r="938" spans="90:92" ht="18" customHeight="1">
      <c r="CL938" s="121"/>
      <c r="CM938" s="121"/>
      <c r="CN938" s="121"/>
    </row>
    <row r="939" spans="90:92" ht="18" customHeight="1">
      <c r="CL939" s="121"/>
      <c r="CM939" s="121"/>
      <c r="CN939" s="121"/>
    </row>
    <row r="940" spans="90:92" ht="18" customHeight="1">
      <c r="CL940" s="121"/>
      <c r="CM940" s="121"/>
      <c r="CN940" s="121"/>
    </row>
    <row r="941" spans="90:92" ht="18" customHeight="1">
      <c r="CL941" s="121"/>
      <c r="CM941" s="121"/>
      <c r="CN941" s="121"/>
    </row>
    <row r="942" spans="90:92" ht="18" customHeight="1">
      <c r="CL942" s="121"/>
      <c r="CM942" s="121"/>
      <c r="CN942" s="121"/>
    </row>
    <row r="943" spans="90:92" ht="18" customHeight="1">
      <c r="CL943" s="121"/>
      <c r="CM943" s="121"/>
      <c r="CN943" s="121"/>
    </row>
    <row r="944" spans="90:92" ht="18" customHeight="1">
      <c r="CL944" s="121"/>
      <c r="CM944" s="121"/>
      <c r="CN944" s="121"/>
    </row>
    <row r="945" spans="90:92" ht="18" customHeight="1">
      <c r="CL945" s="121"/>
      <c r="CM945" s="121"/>
      <c r="CN945" s="121"/>
    </row>
    <row r="946" spans="90:92" ht="18" customHeight="1">
      <c r="CL946" s="121"/>
      <c r="CM946" s="121"/>
      <c r="CN946" s="121"/>
    </row>
    <row r="947" spans="90:92" ht="18" customHeight="1">
      <c r="CL947" s="121"/>
      <c r="CM947" s="121"/>
      <c r="CN947" s="121"/>
    </row>
    <row r="948" spans="90:92" ht="18" customHeight="1">
      <c r="CL948" s="121"/>
      <c r="CM948" s="121"/>
      <c r="CN948" s="121"/>
    </row>
    <row r="949" spans="90:92" ht="18" customHeight="1">
      <c r="CL949" s="121"/>
      <c r="CM949" s="121"/>
      <c r="CN949" s="121"/>
    </row>
    <row r="950" spans="90:92" ht="18" customHeight="1">
      <c r="CL950" s="121"/>
      <c r="CM950" s="121"/>
      <c r="CN950" s="121"/>
    </row>
    <row r="951" spans="90:92" ht="18" customHeight="1">
      <c r="CL951" s="121"/>
      <c r="CM951" s="121"/>
      <c r="CN951" s="121"/>
    </row>
    <row r="952" spans="90:92" ht="18" customHeight="1">
      <c r="CL952" s="121"/>
      <c r="CM952" s="121"/>
      <c r="CN952" s="121"/>
    </row>
    <row r="953" spans="90:92" ht="18" customHeight="1">
      <c r="CL953" s="121"/>
      <c r="CM953" s="121"/>
      <c r="CN953" s="121"/>
    </row>
    <row r="954" spans="90:92" ht="18" customHeight="1">
      <c r="CL954" s="121"/>
      <c r="CM954" s="121"/>
      <c r="CN954" s="121"/>
    </row>
    <row r="955" spans="90:92" ht="18" customHeight="1">
      <c r="CL955" s="121"/>
      <c r="CM955" s="121"/>
      <c r="CN955" s="121"/>
    </row>
    <row r="956" spans="90:92" ht="18" customHeight="1">
      <c r="CL956" s="121"/>
      <c r="CM956" s="121"/>
      <c r="CN956" s="121"/>
    </row>
    <row r="957" spans="90:92" ht="18" customHeight="1">
      <c r="CL957" s="121"/>
      <c r="CM957" s="121"/>
      <c r="CN957" s="121"/>
    </row>
    <row r="958" spans="90:92" ht="18" customHeight="1">
      <c r="CL958" s="121"/>
      <c r="CM958" s="121"/>
      <c r="CN958" s="121"/>
    </row>
    <row r="959" spans="90:92" ht="18" customHeight="1">
      <c r="CL959" s="121"/>
      <c r="CM959" s="121"/>
      <c r="CN959" s="121"/>
    </row>
    <row r="960" spans="90:92" ht="18" customHeight="1">
      <c r="CL960" s="121"/>
      <c r="CM960" s="121"/>
      <c r="CN960" s="121"/>
    </row>
    <row r="961" spans="90:92" ht="18" customHeight="1">
      <c r="CL961" s="121"/>
      <c r="CM961" s="121"/>
      <c r="CN961" s="121"/>
    </row>
    <row r="962" spans="90:92" ht="18" customHeight="1">
      <c r="CL962" s="121"/>
      <c r="CM962" s="121"/>
      <c r="CN962" s="121"/>
    </row>
    <row r="963" spans="90:92" ht="18" customHeight="1">
      <c r="CL963" s="121"/>
      <c r="CM963" s="121"/>
      <c r="CN963" s="121"/>
    </row>
    <row r="964" spans="90:92" ht="18" customHeight="1">
      <c r="CL964" s="121"/>
      <c r="CM964" s="121"/>
      <c r="CN964" s="121"/>
    </row>
    <row r="965" spans="90:92" ht="18" customHeight="1">
      <c r="CL965" s="121"/>
      <c r="CM965" s="121"/>
      <c r="CN965" s="121"/>
    </row>
    <row r="966" spans="90:92" ht="18" customHeight="1">
      <c r="CL966" s="121"/>
      <c r="CM966" s="121"/>
      <c r="CN966" s="121"/>
    </row>
    <row r="967" spans="90:92" ht="18" customHeight="1">
      <c r="CL967" s="121"/>
      <c r="CM967" s="121"/>
      <c r="CN967" s="121"/>
    </row>
    <row r="968" spans="90:92" ht="18" customHeight="1">
      <c r="CL968" s="121"/>
      <c r="CM968" s="121"/>
      <c r="CN968" s="121"/>
    </row>
    <row r="969" spans="90:92" ht="18" customHeight="1">
      <c r="CL969" s="121"/>
      <c r="CM969" s="121"/>
      <c r="CN969" s="121"/>
    </row>
    <row r="970" spans="90:92" ht="18" customHeight="1">
      <c r="CL970" s="121"/>
      <c r="CM970" s="121"/>
      <c r="CN970" s="121"/>
    </row>
    <row r="971" spans="90:92" ht="18" customHeight="1">
      <c r="CL971" s="121"/>
      <c r="CM971" s="121"/>
      <c r="CN971" s="121"/>
    </row>
    <row r="972" spans="90:92" ht="18" customHeight="1">
      <c r="CL972" s="121"/>
      <c r="CM972" s="121"/>
      <c r="CN972" s="121"/>
    </row>
    <row r="973" spans="90:92" ht="18" customHeight="1">
      <c r="CL973" s="121"/>
      <c r="CM973" s="121"/>
      <c r="CN973" s="121"/>
    </row>
    <row r="974" spans="90:92" ht="18" customHeight="1">
      <c r="CL974" s="121"/>
      <c r="CM974" s="121"/>
      <c r="CN974" s="121"/>
    </row>
    <row r="975" spans="90:92" ht="18" customHeight="1">
      <c r="CL975" s="121"/>
      <c r="CM975" s="121"/>
      <c r="CN975" s="121"/>
    </row>
    <row r="976" spans="90:92" ht="18" customHeight="1">
      <c r="CL976" s="121"/>
      <c r="CM976" s="121"/>
      <c r="CN976" s="121"/>
    </row>
    <row r="977" spans="90:92" ht="18" customHeight="1">
      <c r="CL977" s="121"/>
      <c r="CM977" s="121"/>
      <c r="CN977" s="121"/>
    </row>
    <row r="978" spans="90:92" ht="18" customHeight="1">
      <c r="CL978" s="121"/>
      <c r="CM978" s="121"/>
      <c r="CN978" s="121"/>
    </row>
    <row r="979" spans="90:92" ht="18" customHeight="1">
      <c r="CL979" s="121"/>
      <c r="CM979" s="121"/>
      <c r="CN979" s="121"/>
    </row>
    <row r="980" spans="90:92" ht="18" customHeight="1">
      <c r="CL980" s="121"/>
      <c r="CM980" s="121"/>
      <c r="CN980" s="121"/>
    </row>
    <row r="981" spans="90:92" ht="18" customHeight="1">
      <c r="CL981" s="121"/>
      <c r="CM981" s="121"/>
      <c r="CN981" s="121"/>
    </row>
    <row r="982" spans="90:92" ht="18" customHeight="1">
      <c r="CL982" s="121"/>
      <c r="CM982" s="121"/>
      <c r="CN982" s="121"/>
    </row>
    <row r="983" spans="90:92" ht="18" customHeight="1">
      <c r="CL983" s="121"/>
      <c r="CM983" s="121"/>
      <c r="CN983" s="121"/>
    </row>
    <row r="984" spans="90:92" ht="18" customHeight="1">
      <c r="CL984" s="121"/>
      <c r="CM984" s="121"/>
      <c r="CN984" s="121"/>
    </row>
    <row r="985" spans="90:92" ht="18" customHeight="1">
      <c r="CL985" s="121"/>
      <c r="CM985" s="121"/>
      <c r="CN985" s="121"/>
    </row>
    <row r="986" spans="90:92" ht="18" customHeight="1">
      <c r="CL986" s="121"/>
      <c r="CM986" s="121"/>
      <c r="CN986" s="121"/>
    </row>
    <row r="987" spans="90:92" ht="18" customHeight="1">
      <c r="CL987" s="121"/>
      <c r="CM987" s="121"/>
      <c r="CN987" s="121"/>
    </row>
    <row r="988" spans="90:92" ht="18" customHeight="1">
      <c r="CL988" s="121"/>
      <c r="CM988" s="121"/>
      <c r="CN988" s="121"/>
    </row>
    <row r="989" spans="90:92" ht="18" customHeight="1">
      <c r="CL989" s="121"/>
      <c r="CM989" s="121"/>
      <c r="CN989" s="121"/>
    </row>
    <row r="990" spans="90:92" ht="18" customHeight="1">
      <c r="CL990" s="121"/>
      <c r="CM990" s="121"/>
      <c r="CN990" s="121"/>
    </row>
    <row r="991" spans="90:92" ht="18" customHeight="1">
      <c r="CL991" s="121"/>
      <c r="CM991" s="121"/>
      <c r="CN991" s="121"/>
    </row>
    <row r="992" spans="90:92" ht="18" customHeight="1">
      <c r="CL992" s="121"/>
      <c r="CM992" s="121"/>
      <c r="CN992" s="121"/>
    </row>
    <row r="993" spans="90:92" ht="18" customHeight="1">
      <c r="CL993" s="121"/>
      <c r="CM993" s="121"/>
      <c r="CN993" s="121"/>
    </row>
    <row r="994" spans="90:92" ht="18" customHeight="1">
      <c r="CL994" s="121"/>
      <c r="CM994" s="121"/>
      <c r="CN994" s="121"/>
    </row>
    <row r="995" spans="90:92" ht="18" customHeight="1">
      <c r="CL995" s="121"/>
      <c r="CM995" s="121"/>
      <c r="CN995" s="121"/>
    </row>
    <row r="996" spans="90:92" ht="18" customHeight="1">
      <c r="CL996" s="121"/>
      <c r="CM996" s="121"/>
      <c r="CN996" s="121"/>
    </row>
    <row r="997" spans="90:92" ht="18" customHeight="1">
      <c r="CL997" s="121"/>
      <c r="CM997" s="121"/>
      <c r="CN997" s="121"/>
    </row>
    <row r="998" spans="90:92" ht="18" customHeight="1">
      <c r="CL998" s="121"/>
      <c r="CM998" s="121"/>
      <c r="CN998" s="121"/>
    </row>
    <row r="999" spans="90:92" ht="18" customHeight="1">
      <c r="CL999" s="121"/>
      <c r="CM999" s="121"/>
      <c r="CN999" s="121"/>
    </row>
    <row r="1000" spans="90:92" ht="18" customHeight="1">
      <c r="CL1000" s="121"/>
      <c r="CM1000" s="121"/>
      <c r="CN1000" s="121"/>
    </row>
    <row r="1001" spans="90:92" ht="18" customHeight="1">
      <c r="CL1001" s="121"/>
      <c r="CM1001" s="121"/>
      <c r="CN1001" s="121"/>
    </row>
    <row r="1002" spans="90:92" ht="18" customHeight="1">
      <c r="CL1002" s="121"/>
      <c r="CM1002" s="121"/>
      <c r="CN1002" s="121"/>
    </row>
    <row r="1003" spans="90:92" ht="18" customHeight="1">
      <c r="CL1003" s="121"/>
      <c r="CM1003" s="121"/>
      <c r="CN1003" s="121"/>
    </row>
    <row r="1004" spans="90:92" ht="18" customHeight="1">
      <c r="CL1004" s="121"/>
      <c r="CM1004" s="121"/>
      <c r="CN1004" s="121"/>
    </row>
    <row r="1005" spans="90:92" ht="18" customHeight="1">
      <c r="CL1005" s="121"/>
      <c r="CM1005" s="121"/>
      <c r="CN1005" s="121"/>
    </row>
    <row r="1006" spans="90:92" ht="18" customHeight="1">
      <c r="CL1006" s="121"/>
      <c r="CM1006" s="121"/>
      <c r="CN1006" s="121"/>
    </row>
    <row r="1007" spans="90:92" ht="18" customHeight="1">
      <c r="CL1007" s="121"/>
      <c r="CM1007" s="121"/>
      <c r="CN1007" s="121"/>
    </row>
    <row r="1008" spans="90:92" ht="18" customHeight="1">
      <c r="CL1008" s="121"/>
      <c r="CM1008" s="121"/>
      <c r="CN1008" s="121"/>
    </row>
    <row r="1009" spans="90:92" ht="18" customHeight="1">
      <c r="CL1009" s="121"/>
      <c r="CM1009" s="121"/>
      <c r="CN1009" s="121"/>
    </row>
    <row r="1010" spans="90:92" ht="18" customHeight="1">
      <c r="CL1010" s="121"/>
      <c r="CM1010" s="121"/>
      <c r="CN1010" s="121"/>
    </row>
    <row r="1011" spans="90:92" ht="18" customHeight="1">
      <c r="CL1011" s="121"/>
      <c r="CM1011" s="121"/>
      <c r="CN1011" s="121"/>
    </row>
    <row r="1012" spans="90:92" ht="18" customHeight="1">
      <c r="CL1012" s="121"/>
      <c r="CM1012" s="121"/>
      <c r="CN1012" s="121"/>
    </row>
    <row r="1013" spans="90:92" ht="18" customHeight="1">
      <c r="CL1013" s="121"/>
      <c r="CM1013" s="121"/>
      <c r="CN1013" s="121"/>
    </row>
    <row r="1014" spans="90:92" ht="18" customHeight="1">
      <c r="CL1014" s="121"/>
      <c r="CM1014" s="121"/>
      <c r="CN1014" s="121"/>
    </row>
    <row r="1015" spans="90:92" ht="18" customHeight="1">
      <c r="CL1015" s="121"/>
      <c r="CM1015" s="121"/>
      <c r="CN1015" s="121"/>
    </row>
    <row r="1016" spans="90:92" ht="18" customHeight="1">
      <c r="CL1016" s="121"/>
      <c r="CM1016" s="121"/>
      <c r="CN1016" s="121"/>
    </row>
    <row r="1017" spans="90:92" ht="18" customHeight="1">
      <c r="CL1017" s="121"/>
      <c r="CM1017" s="121"/>
      <c r="CN1017" s="121"/>
    </row>
    <row r="1018" spans="90:92" ht="18" customHeight="1">
      <c r="CL1018" s="121"/>
      <c r="CM1018" s="121"/>
      <c r="CN1018" s="121"/>
    </row>
    <row r="1019" spans="90:92" ht="18" customHeight="1">
      <c r="CL1019" s="121"/>
      <c r="CM1019" s="121"/>
      <c r="CN1019" s="121"/>
    </row>
    <row r="1020" spans="90:92" ht="18" customHeight="1">
      <c r="CL1020" s="121"/>
      <c r="CM1020" s="121"/>
      <c r="CN1020" s="121"/>
    </row>
    <row r="1021" spans="90:92" ht="18" customHeight="1">
      <c r="CL1021" s="121"/>
      <c r="CM1021" s="121"/>
      <c r="CN1021" s="121"/>
    </row>
    <row r="1022" spans="90:92" ht="18" customHeight="1">
      <c r="CL1022" s="121"/>
      <c r="CM1022" s="121"/>
      <c r="CN1022" s="121"/>
    </row>
    <row r="1023" spans="90:92" ht="18" customHeight="1">
      <c r="CL1023" s="121"/>
      <c r="CM1023" s="121"/>
      <c r="CN1023" s="121"/>
    </row>
    <row r="1024" spans="90:92" ht="18" customHeight="1">
      <c r="CL1024" s="121"/>
      <c r="CM1024" s="121"/>
      <c r="CN1024" s="121"/>
    </row>
    <row r="1025" spans="90:92" ht="18" customHeight="1">
      <c r="CL1025" s="121"/>
      <c r="CM1025" s="121"/>
      <c r="CN1025" s="121"/>
    </row>
    <row r="1026" spans="90:92" ht="18" customHeight="1">
      <c r="CL1026" s="121"/>
      <c r="CM1026" s="121"/>
      <c r="CN1026" s="121"/>
    </row>
    <row r="1027" spans="90:92" ht="18" customHeight="1">
      <c r="CL1027" s="121"/>
      <c r="CM1027" s="121"/>
      <c r="CN1027" s="121"/>
    </row>
    <row r="1028" spans="90:92" ht="18" customHeight="1">
      <c r="CL1028" s="121"/>
      <c r="CM1028" s="121"/>
      <c r="CN1028" s="121"/>
    </row>
    <row r="1029" spans="90:92" ht="18" customHeight="1">
      <c r="CL1029" s="121"/>
      <c r="CM1029" s="121"/>
      <c r="CN1029" s="121"/>
    </row>
    <row r="1030" spans="90:92" ht="18" customHeight="1">
      <c r="CL1030" s="121"/>
      <c r="CM1030" s="121"/>
      <c r="CN1030" s="121"/>
    </row>
    <row r="1031" spans="90:92" ht="18" customHeight="1">
      <c r="CL1031" s="121"/>
      <c r="CM1031" s="121"/>
      <c r="CN1031" s="121"/>
    </row>
    <row r="1032" spans="90:92" ht="18" customHeight="1">
      <c r="CL1032" s="121"/>
      <c r="CM1032" s="121"/>
      <c r="CN1032" s="121"/>
    </row>
    <row r="1033" spans="90:92" ht="18" customHeight="1">
      <c r="CL1033" s="121"/>
      <c r="CM1033" s="121"/>
      <c r="CN1033" s="121"/>
    </row>
    <row r="1034" spans="90:92" ht="18" customHeight="1">
      <c r="CL1034" s="121"/>
      <c r="CM1034" s="121"/>
      <c r="CN1034" s="121"/>
    </row>
    <row r="1035" spans="90:92" ht="18" customHeight="1">
      <c r="CL1035" s="121"/>
      <c r="CM1035" s="121"/>
      <c r="CN1035" s="121"/>
    </row>
    <row r="1036" spans="90:92" ht="18" customHeight="1">
      <c r="CL1036" s="121"/>
      <c r="CM1036" s="121"/>
      <c r="CN1036" s="121"/>
    </row>
    <row r="1037" spans="90:92" ht="18" customHeight="1">
      <c r="CL1037" s="121"/>
      <c r="CM1037" s="121"/>
      <c r="CN1037" s="121"/>
    </row>
    <row r="1038" spans="90:92" ht="18" customHeight="1">
      <c r="CL1038" s="121"/>
      <c r="CM1038" s="121"/>
      <c r="CN1038" s="121"/>
    </row>
    <row r="1039" spans="90:92" ht="18" customHeight="1">
      <c r="CL1039" s="121"/>
      <c r="CM1039" s="121"/>
      <c r="CN1039" s="121"/>
    </row>
    <row r="1040" spans="90:92" ht="18" customHeight="1">
      <c r="CL1040" s="121"/>
      <c r="CM1040" s="121"/>
      <c r="CN1040" s="121"/>
    </row>
    <row r="1041" spans="90:92" ht="18" customHeight="1">
      <c r="CL1041" s="121"/>
      <c r="CM1041" s="121"/>
      <c r="CN1041" s="121"/>
    </row>
    <row r="1042" spans="90:92" ht="18" customHeight="1">
      <c r="CL1042" s="121"/>
      <c r="CM1042" s="121"/>
      <c r="CN1042" s="121"/>
    </row>
    <row r="1043" spans="90:92" ht="18" customHeight="1">
      <c r="CL1043" s="121"/>
      <c r="CM1043" s="121"/>
      <c r="CN1043" s="121"/>
    </row>
    <row r="1044" spans="90:92" ht="18" customHeight="1">
      <c r="CL1044" s="121"/>
      <c r="CM1044" s="121"/>
      <c r="CN1044" s="121"/>
    </row>
    <row r="1045" spans="90:92" ht="18" customHeight="1">
      <c r="CL1045" s="121"/>
      <c r="CM1045" s="121"/>
      <c r="CN1045" s="121"/>
    </row>
    <row r="1046" spans="90:92" ht="18" customHeight="1">
      <c r="CL1046" s="121"/>
      <c r="CM1046" s="121"/>
      <c r="CN1046" s="121"/>
    </row>
    <row r="1047" spans="90:92" ht="18" customHeight="1">
      <c r="CL1047" s="121"/>
      <c r="CM1047" s="121"/>
      <c r="CN1047" s="121"/>
    </row>
    <row r="1048" spans="90:92" ht="18" customHeight="1">
      <c r="CL1048" s="121"/>
      <c r="CM1048" s="121"/>
      <c r="CN1048" s="121"/>
    </row>
    <row r="1049" spans="90:92" ht="18" customHeight="1">
      <c r="CL1049" s="121"/>
      <c r="CM1049" s="121"/>
      <c r="CN1049" s="121"/>
    </row>
    <row r="1050" spans="90:92" ht="18" customHeight="1">
      <c r="CL1050" s="121"/>
      <c r="CM1050" s="121"/>
      <c r="CN1050" s="121"/>
    </row>
    <row r="1051" spans="90:92" ht="18" customHeight="1">
      <c r="CL1051" s="121"/>
      <c r="CM1051" s="121"/>
      <c r="CN1051" s="121"/>
    </row>
    <row r="1052" spans="90:92" ht="18" customHeight="1">
      <c r="CL1052" s="121"/>
      <c r="CM1052" s="121"/>
      <c r="CN1052" s="121"/>
    </row>
    <row r="1053" spans="90:92" ht="18" customHeight="1">
      <c r="CL1053" s="121"/>
      <c r="CM1053" s="121"/>
      <c r="CN1053" s="121"/>
    </row>
    <row r="1054" spans="90:92" ht="18" customHeight="1">
      <c r="CL1054" s="121"/>
      <c r="CM1054" s="121"/>
      <c r="CN1054" s="121"/>
    </row>
    <row r="1055" spans="90:92" ht="18" customHeight="1">
      <c r="CL1055" s="121"/>
      <c r="CM1055" s="121"/>
      <c r="CN1055" s="121"/>
    </row>
    <row r="1056" spans="90:92" ht="18" customHeight="1">
      <c r="CL1056" s="121"/>
      <c r="CM1056" s="121"/>
      <c r="CN1056" s="121"/>
    </row>
    <row r="1057" spans="90:92" ht="18" customHeight="1">
      <c r="CL1057" s="121"/>
      <c r="CM1057" s="121"/>
      <c r="CN1057" s="121"/>
    </row>
    <row r="1058" spans="90:92" ht="18" customHeight="1">
      <c r="CL1058" s="121"/>
      <c r="CM1058" s="121"/>
      <c r="CN1058" s="121"/>
    </row>
    <row r="1059" spans="90:92" ht="18" customHeight="1">
      <c r="CL1059" s="121"/>
      <c r="CM1059" s="121"/>
      <c r="CN1059" s="121"/>
    </row>
    <row r="1060" spans="90:92" ht="18" customHeight="1">
      <c r="CL1060" s="121"/>
      <c r="CM1060" s="121"/>
      <c r="CN1060" s="121"/>
    </row>
    <row r="1061" spans="90:92" ht="18" customHeight="1">
      <c r="CL1061" s="121"/>
      <c r="CM1061" s="121"/>
      <c r="CN1061" s="121"/>
    </row>
    <row r="1062" spans="90:92" ht="18" customHeight="1">
      <c r="CL1062" s="121"/>
      <c r="CM1062" s="121"/>
      <c r="CN1062" s="121"/>
    </row>
    <row r="1063" spans="90:92" ht="18" customHeight="1">
      <c r="CL1063" s="121"/>
      <c r="CM1063" s="121"/>
      <c r="CN1063" s="121"/>
    </row>
    <row r="1064" spans="90:92" ht="18" customHeight="1">
      <c r="CL1064" s="121"/>
      <c r="CM1064" s="121"/>
      <c r="CN1064" s="121"/>
    </row>
    <row r="1065" spans="90:92" ht="18" customHeight="1">
      <c r="CL1065" s="121"/>
      <c r="CM1065" s="121"/>
      <c r="CN1065" s="121"/>
    </row>
    <row r="1066" spans="90:92" ht="18" customHeight="1">
      <c r="CL1066" s="121"/>
      <c r="CM1066" s="121"/>
      <c r="CN1066" s="121"/>
    </row>
    <row r="1067" spans="90:92" ht="18" customHeight="1">
      <c r="CL1067" s="121"/>
      <c r="CM1067" s="121"/>
      <c r="CN1067" s="121"/>
    </row>
    <row r="1068" spans="90:92" ht="18" customHeight="1">
      <c r="CL1068" s="121"/>
      <c r="CM1068" s="121"/>
      <c r="CN1068" s="121"/>
    </row>
    <row r="1069" spans="90:92" ht="18" customHeight="1">
      <c r="CL1069" s="121"/>
      <c r="CM1069" s="121"/>
      <c r="CN1069" s="121"/>
    </row>
    <row r="1070" spans="90:92" ht="18" customHeight="1">
      <c r="CL1070" s="121"/>
      <c r="CM1070" s="121"/>
      <c r="CN1070" s="121"/>
    </row>
    <row r="1071" spans="90:92" ht="18" customHeight="1">
      <c r="CL1071" s="121"/>
      <c r="CM1071" s="121"/>
      <c r="CN1071" s="121"/>
    </row>
    <row r="1072" spans="90:92" ht="18" customHeight="1">
      <c r="CL1072" s="121"/>
      <c r="CM1072" s="121"/>
      <c r="CN1072" s="121"/>
    </row>
    <row r="1073" spans="90:92" ht="18" customHeight="1">
      <c r="CL1073" s="121"/>
      <c r="CM1073" s="121"/>
      <c r="CN1073" s="121"/>
    </row>
    <row r="1074" spans="90:92" ht="18" customHeight="1">
      <c r="CL1074" s="121"/>
      <c r="CM1074" s="121"/>
      <c r="CN1074" s="121"/>
    </row>
    <row r="1075" spans="90:92" ht="18" customHeight="1">
      <c r="CL1075" s="121"/>
      <c r="CM1075" s="121"/>
      <c r="CN1075" s="121"/>
    </row>
    <row r="1076" spans="90:92" ht="18" customHeight="1">
      <c r="CL1076" s="121"/>
      <c r="CM1076" s="121"/>
      <c r="CN1076" s="121"/>
    </row>
    <row r="1077" spans="90:92" ht="18" customHeight="1">
      <c r="CL1077" s="121"/>
      <c r="CM1077" s="121"/>
      <c r="CN1077" s="121"/>
    </row>
    <row r="1078" spans="90:92" ht="18" customHeight="1">
      <c r="CL1078" s="121"/>
      <c r="CM1078" s="121"/>
      <c r="CN1078" s="121"/>
    </row>
    <row r="1079" spans="90:92" ht="18" customHeight="1">
      <c r="CL1079" s="121"/>
      <c r="CM1079" s="121"/>
      <c r="CN1079" s="121"/>
    </row>
    <row r="1080" spans="90:92" ht="18" customHeight="1">
      <c r="CL1080" s="121"/>
      <c r="CM1080" s="121"/>
      <c r="CN1080" s="121"/>
    </row>
    <row r="1081" spans="90:92" ht="18" customHeight="1">
      <c r="CL1081" s="121"/>
      <c r="CM1081" s="121"/>
      <c r="CN1081" s="121"/>
    </row>
    <row r="1082" spans="90:92" ht="18" customHeight="1">
      <c r="CL1082" s="121"/>
      <c r="CM1082" s="121"/>
      <c r="CN1082" s="121"/>
    </row>
    <row r="1083" spans="90:92" ht="18" customHeight="1">
      <c r="CL1083" s="121"/>
      <c r="CM1083" s="121"/>
      <c r="CN1083" s="121"/>
    </row>
    <row r="1084" spans="90:92" ht="18" customHeight="1">
      <c r="CL1084" s="121"/>
      <c r="CM1084" s="121"/>
      <c r="CN1084" s="121"/>
    </row>
    <row r="1085" spans="90:92" ht="18" customHeight="1">
      <c r="CL1085" s="121"/>
      <c r="CM1085" s="121"/>
      <c r="CN1085" s="121"/>
    </row>
    <row r="1086" spans="90:92" ht="18" customHeight="1">
      <c r="CL1086" s="121"/>
      <c r="CM1086" s="121"/>
      <c r="CN1086" s="121"/>
    </row>
    <row r="1087" spans="90:92" ht="18" customHeight="1">
      <c r="CL1087" s="121"/>
      <c r="CM1087" s="121"/>
      <c r="CN1087" s="121"/>
    </row>
    <row r="1088" spans="90:92" ht="18" customHeight="1">
      <c r="CL1088" s="121"/>
      <c r="CM1088" s="121"/>
      <c r="CN1088" s="121"/>
    </row>
    <row r="1089" spans="90:92" ht="18" customHeight="1">
      <c r="CL1089" s="121"/>
      <c r="CM1089" s="121"/>
      <c r="CN1089" s="121"/>
    </row>
    <row r="1090" spans="90:92" ht="18" customHeight="1">
      <c r="CL1090" s="121"/>
      <c r="CM1090" s="121"/>
      <c r="CN1090" s="121"/>
    </row>
    <row r="1091" spans="90:92" ht="18" customHeight="1">
      <c r="CL1091" s="121"/>
      <c r="CM1091" s="121"/>
      <c r="CN1091" s="121"/>
    </row>
    <row r="1092" spans="90:92" ht="18" customHeight="1">
      <c r="CL1092" s="121"/>
      <c r="CM1092" s="121"/>
      <c r="CN1092" s="121"/>
    </row>
    <row r="1093" spans="90:92" ht="18" customHeight="1">
      <c r="CL1093" s="121"/>
      <c r="CM1093" s="121"/>
      <c r="CN1093" s="121"/>
    </row>
    <row r="1094" spans="90:92" ht="18" customHeight="1">
      <c r="CL1094" s="121"/>
      <c r="CM1094" s="121"/>
      <c r="CN1094" s="121"/>
    </row>
    <row r="1095" spans="90:92" ht="18" customHeight="1">
      <c r="CL1095" s="121"/>
      <c r="CM1095" s="121"/>
      <c r="CN1095" s="121"/>
    </row>
    <row r="1096" spans="90:92" ht="18" customHeight="1">
      <c r="CL1096" s="121"/>
      <c r="CM1096" s="121"/>
      <c r="CN1096" s="121"/>
    </row>
    <row r="1097" spans="90:92" ht="18" customHeight="1">
      <c r="CL1097" s="121"/>
      <c r="CM1097" s="121"/>
      <c r="CN1097" s="121"/>
    </row>
    <row r="1098" spans="90:92" ht="18" customHeight="1">
      <c r="CL1098" s="121"/>
      <c r="CM1098" s="121"/>
      <c r="CN1098" s="121"/>
    </row>
    <row r="1099" spans="90:92" ht="18" customHeight="1">
      <c r="CL1099" s="121"/>
      <c r="CM1099" s="121"/>
      <c r="CN1099" s="121"/>
    </row>
    <row r="1100" spans="90:92" ht="18" customHeight="1">
      <c r="CL1100" s="121"/>
      <c r="CM1100" s="121"/>
      <c r="CN1100" s="121"/>
    </row>
    <row r="1101" spans="90:92" ht="18" customHeight="1">
      <c r="CL1101" s="121"/>
      <c r="CM1101" s="121"/>
      <c r="CN1101" s="121"/>
    </row>
    <row r="1102" spans="90:92" ht="18" customHeight="1">
      <c r="CL1102" s="121"/>
      <c r="CM1102" s="121"/>
      <c r="CN1102" s="121"/>
    </row>
    <row r="1103" spans="90:92" ht="18" customHeight="1">
      <c r="CL1103" s="121"/>
      <c r="CM1103" s="121"/>
      <c r="CN1103" s="121"/>
    </row>
    <row r="1104" spans="90:92" ht="18" customHeight="1">
      <c r="CL1104" s="121"/>
      <c r="CM1104" s="121"/>
      <c r="CN1104" s="121"/>
    </row>
    <row r="1105" spans="90:92" ht="18" customHeight="1">
      <c r="CL1105" s="121"/>
      <c r="CM1105" s="121"/>
      <c r="CN1105" s="121"/>
    </row>
    <row r="1106" spans="90:92" ht="18" customHeight="1">
      <c r="CL1106" s="121"/>
      <c r="CM1106" s="121"/>
      <c r="CN1106" s="121"/>
    </row>
    <row r="1107" spans="90:92" ht="18" customHeight="1">
      <c r="CL1107" s="121"/>
      <c r="CM1107" s="121"/>
      <c r="CN1107" s="121"/>
    </row>
    <row r="1108" spans="90:92" ht="18" customHeight="1">
      <c r="CL1108" s="121"/>
      <c r="CM1108" s="121"/>
      <c r="CN1108" s="121"/>
    </row>
    <row r="1109" spans="90:92" ht="18" customHeight="1">
      <c r="CL1109" s="121"/>
      <c r="CM1109" s="121"/>
      <c r="CN1109" s="121"/>
    </row>
    <row r="1110" spans="90:92" ht="18" customHeight="1">
      <c r="CL1110" s="121"/>
      <c r="CM1110" s="121"/>
      <c r="CN1110" s="121"/>
    </row>
    <row r="1111" spans="90:92" ht="18" customHeight="1">
      <c r="CL1111" s="121"/>
      <c r="CM1111" s="121"/>
      <c r="CN1111" s="121"/>
    </row>
    <row r="1112" spans="90:92" ht="18" customHeight="1">
      <c r="CL1112" s="121"/>
      <c r="CM1112" s="121"/>
      <c r="CN1112" s="121"/>
    </row>
    <row r="1113" spans="90:92" ht="18" customHeight="1">
      <c r="CL1113" s="121"/>
      <c r="CM1113" s="121"/>
      <c r="CN1113" s="121"/>
    </row>
    <row r="1114" spans="90:92" ht="18" customHeight="1">
      <c r="CL1114" s="121"/>
      <c r="CM1114" s="121"/>
      <c r="CN1114" s="121"/>
    </row>
    <row r="1115" spans="90:92" ht="18" customHeight="1">
      <c r="CL1115" s="121"/>
      <c r="CM1115" s="121"/>
      <c r="CN1115" s="121"/>
    </row>
    <row r="1116" spans="90:92" ht="18" customHeight="1">
      <c r="CL1116" s="121"/>
      <c r="CM1116" s="121"/>
      <c r="CN1116" s="121"/>
    </row>
    <row r="1117" spans="90:92" ht="18" customHeight="1">
      <c r="CL1117" s="121"/>
      <c r="CM1117" s="121"/>
      <c r="CN1117" s="121"/>
    </row>
    <row r="1118" spans="90:92" ht="18" customHeight="1">
      <c r="CL1118" s="121"/>
      <c r="CM1118" s="121"/>
      <c r="CN1118" s="121"/>
    </row>
    <row r="1119" spans="90:92" ht="18" customHeight="1">
      <c r="CL1119" s="121"/>
      <c r="CM1119" s="121"/>
      <c r="CN1119" s="121"/>
    </row>
    <row r="1120" spans="90:92" ht="18" customHeight="1">
      <c r="CL1120" s="121"/>
      <c r="CM1120" s="121"/>
      <c r="CN1120" s="121"/>
    </row>
    <row r="1121" spans="90:92" ht="18" customHeight="1">
      <c r="CL1121" s="121"/>
      <c r="CM1121" s="121"/>
      <c r="CN1121" s="121"/>
    </row>
    <row r="1122" spans="90:92" ht="18" customHeight="1">
      <c r="CL1122" s="121"/>
      <c r="CM1122" s="121"/>
      <c r="CN1122" s="121"/>
    </row>
    <row r="1123" spans="90:92" ht="18" customHeight="1">
      <c r="CL1123" s="121"/>
      <c r="CM1123" s="121"/>
      <c r="CN1123" s="121"/>
    </row>
    <row r="1124" spans="90:92" ht="18" customHeight="1">
      <c r="CL1124" s="121"/>
      <c r="CM1124" s="121"/>
      <c r="CN1124" s="121"/>
    </row>
    <row r="1125" spans="90:92" ht="18" customHeight="1">
      <c r="CL1125" s="121"/>
      <c r="CM1125" s="121"/>
      <c r="CN1125" s="121"/>
    </row>
    <row r="1126" spans="90:92" ht="18" customHeight="1">
      <c r="CL1126" s="121"/>
      <c r="CM1126" s="121"/>
      <c r="CN1126" s="121"/>
    </row>
    <row r="1127" spans="90:92" ht="18" customHeight="1">
      <c r="CL1127" s="121"/>
      <c r="CM1127" s="121"/>
      <c r="CN1127" s="121"/>
    </row>
    <row r="1128" spans="90:92" ht="18" customHeight="1">
      <c r="CL1128" s="121"/>
      <c r="CM1128" s="121"/>
      <c r="CN1128" s="121"/>
    </row>
    <row r="1129" spans="90:92" ht="18" customHeight="1">
      <c r="CL1129" s="121"/>
      <c r="CM1129" s="121"/>
      <c r="CN1129" s="121"/>
    </row>
    <row r="1130" spans="90:92" ht="18" customHeight="1">
      <c r="CL1130" s="121"/>
      <c r="CM1130" s="121"/>
      <c r="CN1130" s="121"/>
    </row>
    <row r="1131" spans="90:92" ht="18" customHeight="1">
      <c r="CL1131" s="121"/>
      <c r="CM1131" s="121"/>
      <c r="CN1131" s="121"/>
    </row>
    <row r="1132" spans="90:92" ht="18" customHeight="1">
      <c r="CL1132" s="121"/>
      <c r="CM1132" s="121"/>
      <c r="CN1132" s="121"/>
    </row>
    <row r="1133" spans="90:92" ht="18" customHeight="1">
      <c r="CL1133" s="121"/>
      <c r="CM1133" s="121"/>
      <c r="CN1133" s="121"/>
    </row>
    <row r="1134" spans="90:92" ht="18" customHeight="1">
      <c r="CL1134" s="121"/>
      <c r="CM1134" s="121"/>
      <c r="CN1134" s="121"/>
    </row>
    <row r="1135" spans="90:92" ht="18" customHeight="1">
      <c r="CL1135" s="121"/>
      <c r="CM1135" s="121"/>
      <c r="CN1135" s="121"/>
    </row>
    <row r="1136" spans="90:92" ht="18" customHeight="1">
      <c r="CL1136" s="121"/>
      <c r="CM1136" s="121"/>
      <c r="CN1136" s="121"/>
    </row>
    <row r="1137" spans="90:92" ht="18" customHeight="1">
      <c r="CL1137" s="121"/>
      <c r="CM1137" s="121"/>
      <c r="CN1137" s="121"/>
    </row>
    <row r="1138" spans="90:92" ht="18" customHeight="1">
      <c r="CL1138" s="121"/>
      <c r="CM1138" s="121"/>
      <c r="CN1138" s="121"/>
    </row>
    <row r="1139" spans="90:92" ht="18" customHeight="1">
      <c r="CL1139" s="121"/>
      <c r="CM1139" s="121"/>
      <c r="CN1139" s="121"/>
    </row>
    <row r="1140" spans="90:92" ht="18" customHeight="1">
      <c r="CL1140" s="121"/>
      <c r="CM1140" s="121"/>
      <c r="CN1140" s="121"/>
    </row>
    <row r="1141" spans="90:92" ht="18" customHeight="1">
      <c r="CL1141" s="121"/>
      <c r="CM1141" s="121"/>
      <c r="CN1141" s="121"/>
    </row>
    <row r="1142" spans="90:92" ht="18" customHeight="1">
      <c r="CL1142" s="121"/>
      <c r="CM1142" s="121"/>
      <c r="CN1142" s="121"/>
    </row>
    <row r="1143" spans="90:92" ht="18" customHeight="1">
      <c r="CL1143" s="121"/>
      <c r="CM1143" s="121"/>
      <c r="CN1143" s="121"/>
    </row>
    <row r="1144" spans="90:92" ht="18" customHeight="1">
      <c r="CL1144" s="121"/>
      <c r="CM1144" s="121"/>
      <c r="CN1144" s="121"/>
    </row>
    <row r="1145" spans="90:92" ht="18" customHeight="1">
      <c r="CL1145" s="121"/>
      <c r="CM1145" s="121"/>
      <c r="CN1145" s="121"/>
    </row>
    <row r="1146" spans="90:92" ht="18" customHeight="1">
      <c r="CL1146" s="121"/>
      <c r="CM1146" s="121"/>
      <c r="CN1146" s="121"/>
    </row>
    <row r="1147" spans="90:92" ht="18" customHeight="1">
      <c r="CL1147" s="121"/>
      <c r="CM1147" s="121"/>
      <c r="CN1147" s="121"/>
    </row>
    <row r="1148" spans="90:92" ht="18" customHeight="1">
      <c r="CL1148" s="121"/>
      <c r="CM1148" s="121"/>
      <c r="CN1148" s="121"/>
    </row>
    <row r="1149" spans="90:92" ht="18" customHeight="1">
      <c r="CL1149" s="121"/>
      <c r="CM1149" s="121"/>
      <c r="CN1149" s="121"/>
    </row>
    <row r="1150" spans="90:92" ht="18" customHeight="1">
      <c r="CL1150" s="121"/>
      <c r="CM1150" s="121"/>
      <c r="CN1150" s="121"/>
    </row>
    <row r="1151" spans="90:92" ht="18" customHeight="1">
      <c r="CL1151" s="121"/>
      <c r="CM1151" s="121"/>
      <c r="CN1151" s="121"/>
    </row>
    <row r="1152" spans="90:92" ht="18" customHeight="1">
      <c r="CL1152" s="121"/>
      <c r="CM1152" s="121"/>
      <c r="CN1152" s="121"/>
    </row>
    <row r="1153" spans="90:92" ht="18" customHeight="1">
      <c r="CL1153" s="121"/>
      <c r="CM1153" s="121"/>
      <c r="CN1153" s="121"/>
    </row>
    <row r="1154" spans="90:92" ht="18" customHeight="1">
      <c r="CL1154" s="121"/>
      <c r="CM1154" s="121"/>
      <c r="CN1154" s="121"/>
    </row>
    <row r="1155" spans="90:92" ht="18" customHeight="1">
      <c r="CL1155" s="121"/>
      <c r="CM1155" s="121"/>
      <c r="CN1155" s="121"/>
    </row>
    <row r="1156" spans="90:92" ht="18" customHeight="1">
      <c r="CL1156" s="121"/>
      <c r="CM1156" s="121"/>
      <c r="CN1156" s="121"/>
    </row>
    <row r="1157" spans="90:92" ht="18" customHeight="1">
      <c r="CL1157" s="121"/>
      <c r="CM1157" s="121"/>
      <c r="CN1157" s="121"/>
    </row>
    <row r="1158" spans="90:92" ht="18" customHeight="1">
      <c r="CL1158" s="121"/>
      <c r="CM1158" s="121"/>
      <c r="CN1158" s="121"/>
    </row>
    <row r="1159" spans="90:92" ht="18" customHeight="1">
      <c r="CL1159" s="121"/>
      <c r="CM1159" s="121"/>
      <c r="CN1159" s="121"/>
    </row>
    <row r="1160" spans="90:92" ht="18" customHeight="1">
      <c r="CL1160" s="121"/>
      <c r="CM1160" s="121"/>
      <c r="CN1160" s="121"/>
    </row>
    <row r="1161" spans="90:92" ht="18" customHeight="1">
      <c r="CL1161" s="121"/>
      <c r="CM1161" s="121"/>
      <c r="CN1161" s="121"/>
    </row>
    <row r="1162" spans="90:92" ht="18" customHeight="1">
      <c r="CL1162" s="121"/>
      <c r="CM1162" s="121"/>
      <c r="CN1162" s="121"/>
    </row>
    <row r="1163" spans="90:92" ht="18" customHeight="1">
      <c r="CL1163" s="121"/>
      <c r="CM1163" s="121"/>
      <c r="CN1163" s="121"/>
    </row>
    <row r="1164" spans="90:92" ht="18" customHeight="1">
      <c r="CL1164" s="121"/>
      <c r="CM1164" s="121"/>
      <c r="CN1164" s="121"/>
    </row>
    <row r="1165" spans="90:92" ht="18" customHeight="1">
      <c r="CL1165" s="121"/>
      <c r="CM1165" s="121"/>
      <c r="CN1165" s="121"/>
    </row>
    <row r="1166" spans="90:92" ht="18" customHeight="1">
      <c r="CL1166" s="121"/>
      <c r="CM1166" s="121"/>
      <c r="CN1166" s="121"/>
    </row>
    <row r="1167" spans="90:92" ht="18" customHeight="1">
      <c r="CL1167" s="121"/>
      <c r="CM1167" s="121"/>
      <c r="CN1167" s="121"/>
    </row>
    <row r="1168" spans="90:92" ht="18" customHeight="1">
      <c r="CL1168" s="121"/>
      <c r="CM1168" s="121"/>
      <c r="CN1168" s="121"/>
    </row>
    <row r="1169" spans="90:92" ht="18" customHeight="1">
      <c r="CL1169" s="121"/>
      <c r="CM1169" s="121"/>
      <c r="CN1169" s="121"/>
    </row>
    <row r="1170" spans="90:92" ht="18" customHeight="1">
      <c r="CL1170" s="121"/>
      <c r="CM1170" s="121"/>
      <c r="CN1170" s="121"/>
    </row>
    <row r="1171" spans="90:92" ht="18" customHeight="1">
      <c r="CL1171" s="121"/>
      <c r="CM1171" s="121"/>
      <c r="CN1171" s="121"/>
    </row>
    <row r="1172" spans="90:92" ht="18" customHeight="1">
      <c r="CL1172" s="121"/>
      <c r="CM1172" s="121"/>
      <c r="CN1172" s="121"/>
    </row>
    <row r="1173" spans="90:92" ht="18" customHeight="1">
      <c r="CL1173" s="121"/>
      <c r="CM1173" s="121"/>
      <c r="CN1173" s="121"/>
    </row>
    <row r="1174" spans="90:92" ht="18" customHeight="1">
      <c r="CL1174" s="121"/>
      <c r="CM1174" s="121"/>
      <c r="CN1174" s="121"/>
    </row>
    <row r="1175" spans="90:92" ht="18" customHeight="1">
      <c r="CL1175" s="121"/>
      <c r="CM1175" s="121"/>
      <c r="CN1175" s="121"/>
    </row>
    <row r="1176" spans="90:92" ht="18" customHeight="1">
      <c r="CL1176" s="121"/>
      <c r="CM1176" s="121"/>
      <c r="CN1176" s="121"/>
    </row>
    <row r="1177" spans="90:92" ht="18" customHeight="1">
      <c r="CL1177" s="121"/>
      <c r="CM1177" s="121"/>
      <c r="CN1177" s="121"/>
    </row>
    <row r="1178" spans="90:92" ht="18" customHeight="1">
      <c r="CL1178" s="121"/>
      <c r="CM1178" s="121"/>
      <c r="CN1178" s="121"/>
    </row>
    <row r="1179" spans="90:92" ht="18" customHeight="1">
      <c r="CL1179" s="121"/>
      <c r="CM1179" s="121"/>
      <c r="CN1179" s="121"/>
    </row>
    <row r="1180" spans="90:92" ht="18" customHeight="1">
      <c r="CL1180" s="121"/>
      <c r="CM1180" s="121"/>
      <c r="CN1180" s="121"/>
    </row>
    <row r="1181" spans="90:92" ht="18" customHeight="1">
      <c r="CL1181" s="121"/>
      <c r="CM1181" s="121"/>
      <c r="CN1181" s="121"/>
    </row>
    <row r="1182" spans="90:92" ht="18" customHeight="1">
      <c r="CL1182" s="121"/>
      <c r="CM1182" s="121"/>
      <c r="CN1182" s="121"/>
    </row>
    <row r="1183" spans="90:92" ht="18" customHeight="1">
      <c r="CL1183" s="121"/>
      <c r="CM1183" s="121"/>
      <c r="CN1183" s="121"/>
    </row>
    <row r="1184" spans="90:92" ht="18" customHeight="1">
      <c r="CL1184" s="121"/>
      <c r="CM1184" s="121"/>
      <c r="CN1184" s="121"/>
    </row>
    <row r="1185" spans="90:92" ht="18" customHeight="1">
      <c r="CL1185" s="121"/>
      <c r="CM1185" s="121"/>
      <c r="CN1185" s="121"/>
    </row>
    <row r="1186" spans="90:92" ht="18" customHeight="1">
      <c r="CL1186" s="121"/>
      <c r="CM1186" s="121"/>
      <c r="CN1186" s="121"/>
    </row>
    <row r="1187" spans="90:92" ht="18" customHeight="1">
      <c r="CL1187" s="121"/>
      <c r="CM1187" s="121"/>
      <c r="CN1187" s="121"/>
    </row>
    <row r="1188" spans="90:92" ht="18" customHeight="1">
      <c r="CL1188" s="121"/>
      <c r="CM1188" s="121"/>
      <c r="CN1188" s="121"/>
    </row>
    <row r="1189" spans="90:92" ht="18" customHeight="1">
      <c r="CL1189" s="121"/>
      <c r="CM1189" s="121"/>
      <c r="CN1189" s="121"/>
    </row>
    <row r="1190" spans="90:92" ht="18" customHeight="1">
      <c r="CL1190" s="121"/>
      <c r="CM1190" s="121"/>
      <c r="CN1190" s="121"/>
    </row>
    <row r="1191" spans="90:92" ht="18" customHeight="1">
      <c r="CL1191" s="121"/>
      <c r="CM1191" s="121"/>
      <c r="CN1191" s="121"/>
    </row>
    <row r="1192" spans="90:92" ht="18" customHeight="1">
      <c r="CL1192" s="121"/>
      <c r="CM1192" s="121"/>
      <c r="CN1192" s="121"/>
    </row>
    <row r="1193" spans="90:92" ht="18" customHeight="1">
      <c r="CL1193" s="121"/>
      <c r="CM1193" s="121"/>
      <c r="CN1193" s="121"/>
    </row>
    <row r="1194" spans="90:92" ht="18" customHeight="1">
      <c r="CL1194" s="121"/>
      <c r="CM1194" s="121"/>
      <c r="CN1194" s="121"/>
    </row>
    <row r="1195" spans="90:92" ht="18" customHeight="1">
      <c r="CL1195" s="121"/>
      <c r="CM1195" s="121"/>
      <c r="CN1195" s="121"/>
    </row>
    <row r="1196" spans="90:92" ht="18" customHeight="1">
      <c r="CL1196" s="121"/>
      <c r="CM1196" s="121"/>
      <c r="CN1196" s="121"/>
    </row>
    <row r="1197" spans="90:92" ht="18" customHeight="1">
      <c r="CL1197" s="121"/>
      <c r="CM1197" s="121"/>
      <c r="CN1197" s="121"/>
    </row>
    <row r="1198" spans="90:92" ht="18" customHeight="1">
      <c r="CL1198" s="121"/>
      <c r="CM1198" s="121"/>
      <c r="CN1198" s="121"/>
    </row>
    <row r="1199" spans="90:92" ht="18" customHeight="1">
      <c r="CL1199" s="121"/>
      <c r="CM1199" s="121"/>
      <c r="CN1199" s="121"/>
    </row>
    <row r="1200" spans="90:92" ht="18" customHeight="1">
      <c r="CL1200" s="121"/>
      <c r="CM1200" s="121"/>
      <c r="CN1200" s="121"/>
    </row>
    <row r="1201" spans="90:92" ht="18" customHeight="1">
      <c r="CL1201" s="121"/>
      <c r="CM1201" s="121"/>
      <c r="CN1201" s="121"/>
    </row>
    <row r="1202" spans="90:92" ht="18" customHeight="1">
      <c r="CL1202" s="121"/>
      <c r="CM1202" s="121"/>
      <c r="CN1202" s="121"/>
    </row>
    <row r="1203" spans="90:92" ht="18" customHeight="1">
      <c r="CL1203" s="121"/>
      <c r="CM1203" s="121"/>
      <c r="CN1203" s="121"/>
    </row>
    <row r="1204" spans="90:92" ht="18" customHeight="1">
      <c r="CL1204" s="121"/>
      <c r="CM1204" s="121"/>
      <c r="CN1204" s="121"/>
    </row>
    <row r="1205" spans="90:92" ht="18" customHeight="1">
      <c r="CL1205" s="121"/>
      <c r="CM1205" s="121"/>
      <c r="CN1205" s="121"/>
    </row>
    <row r="1206" spans="90:92" ht="18" customHeight="1">
      <c r="CL1206" s="121"/>
      <c r="CM1206" s="121"/>
      <c r="CN1206" s="121"/>
    </row>
    <row r="1207" spans="90:92" ht="18" customHeight="1">
      <c r="CL1207" s="121"/>
      <c r="CM1207" s="121"/>
      <c r="CN1207" s="121"/>
    </row>
    <row r="1208" spans="90:92" ht="18" customHeight="1">
      <c r="CL1208" s="121"/>
      <c r="CM1208" s="121"/>
      <c r="CN1208" s="121"/>
    </row>
    <row r="1209" spans="90:92" ht="18" customHeight="1">
      <c r="CL1209" s="121"/>
      <c r="CM1209" s="121"/>
      <c r="CN1209" s="121"/>
    </row>
    <row r="1210" spans="90:92" ht="18" customHeight="1">
      <c r="CL1210" s="121"/>
      <c r="CM1210" s="121"/>
      <c r="CN1210" s="121"/>
    </row>
    <row r="1211" spans="90:92" ht="18" customHeight="1">
      <c r="CL1211" s="121"/>
      <c r="CM1211" s="121"/>
      <c r="CN1211" s="121"/>
    </row>
    <row r="1212" spans="90:92" ht="18" customHeight="1">
      <c r="CL1212" s="121"/>
      <c r="CM1212" s="121"/>
      <c r="CN1212" s="121"/>
    </row>
    <row r="1213" spans="90:92" ht="18" customHeight="1">
      <c r="CL1213" s="121"/>
      <c r="CM1213" s="121"/>
      <c r="CN1213" s="121"/>
    </row>
    <row r="1214" spans="90:92" ht="18" customHeight="1">
      <c r="CL1214" s="121"/>
      <c r="CM1214" s="121"/>
      <c r="CN1214" s="121"/>
    </row>
    <row r="1215" spans="90:92" ht="18" customHeight="1">
      <c r="CL1215" s="121"/>
      <c r="CM1215" s="121"/>
      <c r="CN1215" s="121"/>
    </row>
    <row r="1216" spans="90:92" ht="18" customHeight="1">
      <c r="CL1216" s="121"/>
      <c r="CM1216" s="121"/>
      <c r="CN1216" s="121"/>
    </row>
    <row r="1217" spans="90:92" ht="18" customHeight="1">
      <c r="CL1217" s="121"/>
      <c r="CM1217" s="121"/>
      <c r="CN1217" s="121"/>
    </row>
    <row r="1218" spans="90:92" ht="18" customHeight="1">
      <c r="CL1218" s="121"/>
      <c r="CM1218" s="121"/>
      <c r="CN1218" s="121"/>
    </row>
    <row r="1219" spans="90:92" ht="18" customHeight="1">
      <c r="CL1219" s="121"/>
      <c r="CM1219" s="121"/>
      <c r="CN1219" s="121"/>
    </row>
    <row r="1220" spans="90:92" ht="18" customHeight="1">
      <c r="CL1220" s="121"/>
      <c r="CM1220" s="121"/>
      <c r="CN1220" s="121"/>
    </row>
    <row r="1221" spans="90:92" ht="18" customHeight="1">
      <c r="CL1221" s="121"/>
      <c r="CM1221" s="121"/>
      <c r="CN1221" s="121"/>
    </row>
    <row r="1222" spans="90:92" ht="18" customHeight="1">
      <c r="CL1222" s="121"/>
      <c r="CM1222" s="121"/>
      <c r="CN1222" s="121"/>
    </row>
    <row r="1223" spans="90:92" ht="18" customHeight="1">
      <c r="CL1223" s="121"/>
      <c r="CM1223" s="121"/>
      <c r="CN1223" s="121"/>
    </row>
    <row r="1224" spans="90:92" ht="18" customHeight="1">
      <c r="CL1224" s="121"/>
      <c r="CM1224" s="121"/>
      <c r="CN1224" s="121"/>
    </row>
    <row r="1225" spans="90:92" ht="18" customHeight="1">
      <c r="CL1225" s="121"/>
      <c r="CM1225" s="121"/>
      <c r="CN1225" s="121"/>
    </row>
    <row r="1226" spans="90:92" ht="18" customHeight="1">
      <c r="CL1226" s="121"/>
      <c r="CM1226" s="121"/>
      <c r="CN1226" s="121"/>
    </row>
    <row r="1227" spans="90:92" ht="18" customHeight="1">
      <c r="CL1227" s="121"/>
      <c r="CM1227" s="121"/>
      <c r="CN1227" s="121"/>
    </row>
    <row r="1228" spans="90:92" ht="18" customHeight="1">
      <c r="CL1228" s="121"/>
      <c r="CM1228" s="121"/>
      <c r="CN1228" s="121"/>
    </row>
    <row r="1229" spans="90:92" ht="18" customHeight="1">
      <c r="CL1229" s="121"/>
      <c r="CM1229" s="121"/>
      <c r="CN1229" s="121"/>
    </row>
    <row r="1230" spans="90:92" ht="18" customHeight="1">
      <c r="CL1230" s="121"/>
      <c r="CM1230" s="121"/>
      <c r="CN1230" s="121"/>
    </row>
    <row r="1231" spans="90:92" ht="18" customHeight="1">
      <c r="CL1231" s="121"/>
      <c r="CM1231" s="121"/>
      <c r="CN1231" s="121"/>
    </row>
    <row r="1232" spans="90:92" ht="18" customHeight="1">
      <c r="CL1232" s="121"/>
      <c r="CM1232" s="121"/>
      <c r="CN1232" s="121"/>
    </row>
    <row r="1233" spans="90:92" ht="18" customHeight="1">
      <c r="CL1233" s="121"/>
      <c r="CM1233" s="121"/>
      <c r="CN1233" s="121"/>
    </row>
    <row r="1234" spans="90:92" ht="18" customHeight="1">
      <c r="CL1234" s="121"/>
      <c r="CM1234" s="121"/>
      <c r="CN1234" s="121"/>
    </row>
    <row r="1235" spans="90:92" ht="18" customHeight="1">
      <c r="CL1235" s="121"/>
      <c r="CM1235" s="121"/>
      <c r="CN1235" s="121"/>
    </row>
    <row r="1236" spans="90:92" ht="18" customHeight="1">
      <c r="CL1236" s="121"/>
      <c r="CM1236" s="121"/>
      <c r="CN1236" s="121"/>
    </row>
    <row r="1237" spans="90:92" ht="18" customHeight="1">
      <c r="CL1237" s="121"/>
      <c r="CM1237" s="121"/>
      <c r="CN1237" s="121"/>
    </row>
    <row r="1238" spans="90:92" ht="18" customHeight="1">
      <c r="CL1238" s="121"/>
      <c r="CM1238" s="121"/>
      <c r="CN1238" s="121"/>
    </row>
    <row r="1239" spans="90:92" ht="18" customHeight="1">
      <c r="CL1239" s="121"/>
      <c r="CM1239" s="121"/>
      <c r="CN1239" s="121"/>
    </row>
    <row r="1240" spans="90:92" ht="18" customHeight="1">
      <c r="CL1240" s="121"/>
      <c r="CM1240" s="121"/>
      <c r="CN1240" s="121"/>
    </row>
    <row r="1241" spans="90:92" ht="18" customHeight="1">
      <c r="CL1241" s="121"/>
      <c r="CM1241" s="121"/>
      <c r="CN1241" s="121"/>
    </row>
    <row r="1242" spans="90:92" ht="18" customHeight="1">
      <c r="CL1242" s="121"/>
      <c r="CM1242" s="121"/>
      <c r="CN1242" s="121"/>
    </row>
    <row r="1243" spans="90:92" ht="18" customHeight="1">
      <c r="CL1243" s="121"/>
      <c r="CM1243" s="121"/>
      <c r="CN1243" s="121"/>
    </row>
    <row r="1244" spans="90:92" ht="18" customHeight="1">
      <c r="CL1244" s="121"/>
      <c r="CM1244" s="121"/>
      <c r="CN1244" s="121"/>
    </row>
    <row r="1245" spans="90:92" ht="18" customHeight="1">
      <c r="CL1245" s="121"/>
      <c r="CM1245" s="121"/>
      <c r="CN1245" s="121"/>
    </row>
    <row r="1246" spans="90:92" ht="18" customHeight="1">
      <c r="CL1246" s="121"/>
      <c r="CM1246" s="121"/>
      <c r="CN1246" s="121"/>
    </row>
    <row r="1247" spans="90:92" ht="18" customHeight="1">
      <c r="CL1247" s="121"/>
      <c r="CM1247" s="121"/>
      <c r="CN1247" s="121"/>
    </row>
    <row r="1248" spans="90:92" ht="18" customHeight="1">
      <c r="CL1248" s="121"/>
      <c r="CM1248" s="121"/>
      <c r="CN1248" s="121"/>
    </row>
    <row r="1249" spans="90:92" ht="18" customHeight="1">
      <c r="CL1249" s="121"/>
      <c r="CM1249" s="121"/>
      <c r="CN1249" s="121"/>
    </row>
    <row r="1250" spans="90:92" ht="18" customHeight="1">
      <c r="CL1250" s="121"/>
      <c r="CM1250" s="121"/>
      <c r="CN1250" s="121"/>
    </row>
    <row r="1251" spans="90:92" ht="18" customHeight="1">
      <c r="CL1251" s="121"/>
      <c r="CM1251" s="121"/>
      <c r="CN1251" s="121"/>
    </row>
    <row r="1252" spans="90:92" ht="18" customHeight="1">
      <c r="CL1252" s="121"/>
      <c r="CM1252" s="121"/>
      <c r="CN1252" s="121"/>
    </row>
    <row r="1253" spans="90:92" ht="18" customHeight="1">
      <c r="CL1253" s="121"/>
      <c r="CM1253" s="121"/>
      <c r="CN1253" s="121"/>
    </row>
    <row r="1254" spans="90:92" ht="18" customHeight="1">
      <c r="CL1254" s="121"/>
      <c r="CM1254" s="121"/>
      <c r="CN1254" s="121"/>
    </row>
    <row r="1255" spans="90:92" ht="18" customHeight="1">
      <c r="CL1255" s="121"/>
      <c r="CM1255" s="121"/>
      <c r="CN1255" s="121"/>
    </row>
    <row r="1256" spans="90:92" ht="18" customHeight="1">
      <c r="CL1256" s="121"/>
      <c r="CM1256" s="121"/>
      <c r="CN1256" s="121"/>
    </row>
    <row r="1257" spans="90:92" ht="18" customHeight="1">
      <c r="CL1257" s="121"/>
      <c r="CM1257" s="121"/>
      <c r="CN1257" s="121"/>
    </row>
    <row r="1258" spans="90:92" ht="18" customHeight="1">
      <c r="CL1258" s="121"/>
      <c r="CM1258" s="121"/>
      <c r="CN1258" s="121"/>
    </row>
    <row r="1259" spans="90:92" ht="18" customHeight="1">
      <c r="CL1259" s="121"/>
      <c r="CM1259" s="121"/>
      <c r="CN1259" s="121"/>
    </row>
    <row r="1260" spans="90:92" ht="18" customHeight="1">
      <c r="CL1260" s="121"/>
      <c r="CM1260" s="121"/>
      <c r="CN1260" s="121"/>
    </row>
    <row r="1261" spans="90:92" ht="18" customHeight="1">
      <c r="CL1261" s="121"/>
      <c r="CM1261" s="121"/>
      <c r="CN1261" s="121"/>
    </row>
    <row r="1262" spans="90:92" ht="18" customHeight="1">
      <c r="CL1262" s="121"/>
      <c r="CM1262" s="121"/>
      <c r="CN1262" s="121"/>
    </row>
    <row r="1263" spans="90:92" ht="18" customHeight="1">
      <c r="CL1263" s="121"/>
      <c r="CM1263" s="121"/>
      <c r="CN1263" s="121"/>
    </row>
    <row r="1264" spans="90:92" ht="18" customHeight="1">
      <c r="CL1264" s="121"/>
      <c r="CM1264" s="121"/>
      <c r="CN1264" s="121"/>
    </row>
    <row r="1265" spans="90:92" ht="18" customHeight="1">
      <c r="CL1265" s="121"/>
      <c r="CM1265" s="121"/>
      <c r="CN1265" s="121"/>
    </row>
    <row r="1266" spans="90:92" ht="18" customHeight="1">
      <c r="CL1266" s="121"/>
      <c r="CM1266" s="121"/>
      <c r="CN1266" s="121"/>
    </row>
    <row r="1267" spans="90:92" ht="18" customHeight="1">
      <c r="CL1267" s="121"/>
      <c r="CM1267" s="121"/>
      <c r="CN1267" s="121"/>
    </row>
    <row r="1268" spans="90:92" ht="18" customHeight="1">
      <c r="CL1268" s="121"/>
      <c r="CM1268" s="121"/>
      <c r="CN1268" s="121"/>
    </row>
    <row r="1269" spans="90:92" ht="18" customHeight="1">
      <c r="CL1269" s="121"/>
      <c r="CM1269" s="121"/>
      <c r="CN1269" s="121"/>
    </row>
    <row r="1270" spans="90:92" ht="18" customHeight="1">
      <c r="CL1270" s="121"/>
      <c r="CM1270" s="121"/>
      <c r="CN1270" s="121"/>
    </row>
    <row r="1271" spans="90:92" ht="18" customHeight="1">
      <c r="CL1271" s="121"/>
      <c r="CM1271" s="121"/>
      <c r="CN1271" s="121"/>
    </row>
    <row r="1272" spans="90:92" ht="18" customHeight="1">
      <c r="CL1272" s="121"/>
      <c r="CM1272" s="121"/>
      <c r="CN1272" s="121"/>
    </row>
    <row r="1273" spans="90:92" ht="18" customHeight="1">
      <c r="CL1273" s="121"/>
      <c r="CM1273" s="121"/>
      <c r="CN1273" s="121"/>
    </row>
    <row r="1274" spans="90:92" ht="18" customHeight="1">
      <c r="CL1274" s="121"/>
      <c r="CM1274" s="121"/>
      <c r="CN1274" s="121"/>
    </row>
    <row r="1275" spans="90:92" ht="18" customHeight="1">
      <c r="CL1275" s="121"/>
      <c r="CM1275" s="121"/>
      <c r="CN1275" s="121"/>
    </row>
    <row r="1276" spans="90:92" ht="18" customHeight="1">
      <c r="CL1276" s="121"/>
      <c r="CM1276" s="121"/>
      <c r="CN1276" s="121"/>
    </row>
    <row r="1277" spans="90:92" ht="18" customHeight="1">
      <c r="CL1277" s="121"/>
      <c r="CM1277" s="121"/>
      <c r="CN1277" s="121"/>
    </row>
    <row r="1278" spans="90:92" ht="18" customHeight="1">
      <c r="CL1278" s="121"/>
      <c r="CM1278" s="121"/>
      <c r="CN1278" s="121"/>
    </row>
    <row r="1279" spans="90:92" ht="18" customHeight="1">
      <c r="CL1279" s="121"/>
      <c r="CM1279" s="121"/>
      <c r="CN1279" s="121"/>
    </row>
    <row r="1280" spans="90:92" ht="18" customHeight="1">
      <c r="CL1280" s="121"/>
      <c r="CM1280" s="121"/>
      <c r="CN1280" s="121"/>
    </row>
    <row r="1281" spans="90:92" ht="18" customHeight="1">
      <c r="CL1281" s="121"/>
      <c r="CM1281" s="121"/>
      <c r="CN1281" s="121"/>
    </row>
    <row r="1282" spans="90:92" ht="18" customHeight="1">
      <c r="CL1282" s="121"/>
      <c r="CM1282" s="121"/>
      <c r="CN1282" s="121"/>
    </row>
    <row r="1283" spans="90:92" ht="18" customHeight="1">
      <c r="CL1283" s="121"/>
      <c r="CM1283" s="121"/>
      <c r="CN1283" s="121"/>
    </row>
    <row r="1284" spans="90:92" ht="18" customHeight="1">
      <c r="CL1284" s="121"/>
      <c r="CM1284" s="121"/>
      <c r="CN1284" s="121"/>
    </row>
    <row r="1285" spans="90:92" ht="18" customHeight="1">
      <c r="CL1285" s="121"/>
      <c r="CM1285" s="121"/>
      <c r="CN1285" s="121"/>
    </row>
    <row r="1286" spans="90:92" ht="18" customHeight="1">
      <c r="CL1286" s="121"/>
      <c r="CM1286" s="121"/>
      <c r="CN1286" s="121"/>
    </row>
    <row r="1287" spans="90:92" ht="18" customHeight="1">
      <c r="CL1287" s="121"/>
      <c r="CM1287" s="121"/>
      <c r="CN1287" s="121"/>
    </row>
    <row r="1288" spans="90:92" ht="18" customHeight="1">
      <c r="CL1288" s="121"/>
      <c r="CM1288" s="121"/>
      <c r="CN1288" s="121"/>
    </row>
    <row r="1289" spans="90:92" ht="18" customHeight="1">
      <c r="CL1289" s="121"/>
      <c r="CM1289" s="121"/>
      <c r="CN1289" s="121"/>
    </row>
    <row r="1290" spans="90:92" ht="18" customHeight="1">
      <c r="CL1290" s="121"/>
      <c r="CM1290" s="121"/>
      <c r="CN1290" s="121"/>
    </row>
    <row r="1291" spans="90:92" ht="18" customHeight="1">
      <c r="CL1291" s="121"/>
      <c r="CM1291" s="121"/>
      <c r="CN1291" s="121"/>
    </row>
    <row r="1292" spans="90:92" ht="18" customHeight="1">
      <c r="CL1292" s="121"/>
      <c r="CM1292" s="121"/>
      <c r="CN1292" s="121"/>
    </row>
    <row r="1293" spans="90:92" ht="18" customHeight="1">
      <c r="CL1293" s="121"/>
      <c r="CM1293" s="121"/>
      <c r="CN1293" s="121"/>
    </row>
    <row r="1294" spans="90:92" ht="18" customHeight="1">
      <c r="CL1294" s="121"/>
      <c r="CM1294" s="121"/>
      <c r="CN1294" s="121"/>
    </row>
    <row r="1295" spans="90:92" ht="18" customHeight="1">
      <c r="CL1295" s="121"/>
      <c r="CM1295" s="121"/>
      <c r="CN1295" s="121"/>
    </row>
    <row r="1296" spans="90:92" ht="18" customHeight="1">
      <c r="CL1296" s="121"/>
      <c r="CM1296" s="121"/>
      <c r="CN1296" s="121"/>
    </row>
    <row r="1297" spans="90:92" ht="18" customHeight="1">
      <c r="CL1297" s="121"/>
      <c r="CM1297" s="121"/>
      <c r="CN1297" s="121"/>
    </row>
    <row r="1298" spans="90:92" ht="18" customHeight="1">
      <c r="CL1298" s="121"/>
      <c r="CM1298" s="121"/>
      <c r="CN1298" s="121"/>
    </row>
    <row r="1299" spans="90:92" ht="18" customHeight="1">
      <c r="CL1299" s="121"/>
      <c r="CM1299" s="121"/>
      <c r="CN1299" s="121"/>
    </row>
    <row r="1300" spans="90:92" ht="18" customHeight="1">
      <c r="CL1300" s="121"/>
      <c r="CM1300" s="121"/>
      <c r="CN1300" s="121"/>
    </row>
    <row r="1301" spans="90:92" ht="18" customHeight="1">
      <c r="CL1301" s="121"/>
      <c r="CM1301" s="121"/>
      <c r="CN1301" s="121"/>
    </row>
    <row r="1302" spans="90:92" ht="18" customHeight="1">
      <c r="CL1302" s="121"/>
      <c r="CM1302" s="121"/>
      <c r="CN1302" s="121"/>
    </row>
    <row r="1303" spans="90:92" ht="18" customHeight="1">
      <c r="CL1303" s="121"/>
      <c r="CM1303" s="121"/>
      <c r="CN1303" s="121"/>
    </row>
    <row r="1304" spans="90:92" ht="18" customHeight="1">
      <c r="CL1304" s="121"/>
      <c r="CM1304" s="121"/>
      <c r="CN1304" s="121"/>
    </row>
    <row r="1305" spans="90:92" ht="18" customHeight="1">
      <c r="CL1305" s="121"/>
      <c r="CM1305" s="121"/>
      <c r="CN1305" s="121"/>
    </row>
    <row r="1306" spans="90:92" ht="18" customHeight="1">
      <c r="CL1306" s="121"/>
      <c r="CM1306" s="121"/>
      <c r="CN1306" s="121"/>
    </row>
    <row r="1307" spans="90:92" ht="18" customHeight="1">
      <c r="CL1307" s="121"/>
      <c r="CM1307" s="121"/>
      <c r="CN1307" s="121"/>
    </row>
    <row r="1308" spans="90:92" ht="18" customHeight="1">
      <c r="CL1308" s="121"/>
      <c r="CM1308" s="121"/>
      <c r="CN1308" s="121"/>
    </row>
    <row r="1309" spans="90:92" ht="18" customHeight="1">
      <c r="CL1309" s="121"/>
      <c r="CM1309" s="121"/>
      <c r="CN1309" s="121"/>
    </row>
    <row r="1310" spans="90:92" ht="18" customHeight="1">
      <c r="CL1310" s="121"/>
      <c r="CM1310" s="121"/>
      <c r="CN1310" s="121"/>
    </row>
    <row r="1311" spans="90:92" ht="18" customHeight="1">
      <c r="CL1311" s="121"/>
      <c r="CM1311" s="121"/>
      <c r="CN1311" s="121"/>
    </row>
    <row r="1312" spans="90:92" ht="18" customHeight="1">
      <c r="CL1312" s="121"/>
      <c r="CM1312" s="121"/>
      <c r="CN1312" s="121"/>
    </row>
    <row r="1313" spans="90:92" ht="18" customHeight="1">
      <c r="CL1313" s="121"/>
      <c r="CM1313" s="121"/>
      <c r="CN1313" s="121"/>
    </row>
    <row r="1314" spans="90:92" ht="18" customHeight="1">
      <c r="CL1314" s="121"/>
      <c r="CM1314" s="121"/>
      <c r="CN1314" s="121"/>
    </row>
    <row r="1315" spans="90:92" ht="18" customHeight="1">
      <c r="CL1315" s="121"/>
      <c r="CM1315" s="121"/>
      <c r="CN1315" s="121"/>
    </row>
    <row r="1316" spans="90:92" ht="18" customHeight="1">
      <c r="CL1316" s="121"/>
      <c r="CM1316" s="121"/>
      <c r="CN1316" s="121"/>
    </row>
    <row r="1317" spans="90:92" ht="18" customHeight="1">
      <c r="CL1317" s="121"/>
      <c r="CM1317" s="121"/>
      <c r="CN1317" s="121"/>
    </row>
    <row r="1318" spans="90:92" ht="18" customHeight="1">
      <c r="CL1318" s="121"/>
      <c r="CM1318" s="121"/>
      <c r="CN1318" s="121"/>
    </row>
    <row r="1319" spans="90:92" ht="18" customHeight="1">
      <c r="CL1319" s="121"/>
      <c r="CM1319" s="121"/>
      <c r="CN1319" s="121"/>
    </row>
    <row r="1320" spans="90:92" ht="18" customHeight="1">
      <c r="CL1320" s="121"/>
      <c r="CM1320" s="121"/>
      <c r="CN1320" s="121"/>
    </row>
    <row r="1321" spans="90:92" ht="18" customHeight="1">
      <c r="CL1321" s="121"/>
      <c r="CM1321" s="121"/>
      <c r="CN1321" s="121"/>
    </row>
    <row r="1322" spans="90:92" ht="18" customHeight="1">
      <c r="CL1322" s="121"/>
      <c r="CM1322" s="121"/>
      <c r="CN1322" s="121"/>
    </row>
    <row r="1323" spans="90:92" ht="18" customHeight="1">
      <c r="CL1323" s="121"/>
      <c r="CM1323" s="121"/>
      <c r="CN1323" s="121"/>
    </row>
    <row r="1324" spans="90:92" ht="18" customHeight="1">
      <c r="CL1324" s="121"/>
      <c r="CM1324" s="121"/>
      <c r="CN1324" s="121"/>
    </row>
    <row r="1325" spans="90:92" ht="18" customHeight="1">
      <c r="CL1325" s="121"/>
      <c r="CM1325" s="121"/>
      <c r="CN1325" s="121"/>
    </row>
    <row r="1326" spans="90:92" ht="18" customHeight="1">
      <c r="CL1326" s="121"/>
      <c r="CM1326" s="121"/>
      <c r="CN1326" s="121"/>
    </row>
    <row r="1327" spans="90:92" ht="18" customHeight="1">
      <c r="CL1327" s="121"/>
      <c r="CM1327" s="121"/>
      <c r="CN1327" s="121"/>
    </row>
    <row r="1328" spans="90:92" ht="18" customHeight="1">
      <c r="CL1328" s="121"/>
      <c r="CM1328" s="121"/>
      <c r="CN1328" s="121"/>
    </row>
    <row r="1329" spans="90:92" ht="18" customHeight="1">
      <c r="CL1329" s="121"/>
      <c r="CM1329" s="121"/>
      <c r="CN1329" s="121"/>
    </row>
    <row r="1330" spans="90:92" ht="18" customHeight="1">
      <c r="CL1330" s="121"/>
      <c r="CM1330" s="121"/>
      <c r="CN1330" s="121"/>
    </row>
    <row r="1331" spans="90:92" ht="18" customHeight="1">
      <c r="CL1331" s="121"/>
      <c r="CM1331" s="121"/>
      <c r="CN1331" s="121"/>
    </row>
    <row r="1332" spans="90:92" ht="18" customHeight="1">
      <c r="CL1332" s="121"/>
      <c r="CM1332" s="121"/>
      <c r="CN1332" s="121"/>
    </row>
    <row r="1333" spans="90:92" ht="18" customHeight="1">
      <c r="CL1333" s="121"/>
      <c r="CM1333" s="121"/>
      <c r="CN1333" s="121"/>
    </row>
    <row r="1334" spans="90:92" ht="18" customHeight="1">
      <c r="CL1334" s="121"/>
      <c r="CM1334" s="121"/>
      <c r="CN1334" s="121"/>
    </row>
    <row r="1335" spans="90:92" ht="18" customHeight="1">
      <c r="CL1335" s="121"/>
      <c r="CM1335" s="121"/>
      <c r="CN1335" s="121"/>
    </row>
    <row r="1336" spans="90:92" ht="18" customHeight="1">
      <c r="CL1336" s="121"/>
      <c r="CM1336" s="121"/>
      <c r="CN1336" s="121"/>
    </row>
    <row r="1337" spans="90:92" ht="18" customHeight="1">
      <c r="CL1337" s="121"/>
      <c r="CM1337" s="121"/>
      <c r="CN1337" s="121"/>
    </row>
    <row r="1338" spans="90:92" ht="18" customHeight="1">
      <c r="CL1338" s="121"/>
      <c r="CM1338" s="121"/>
      <c r="CN1338" s="121"/>
    </row>
    <row r="1339" spans="90:92" ht="18" customHeight="1">
      <c r="CL1339" s="121"/>
      <c r="CM1339" s="121"/>
      <c r="CN1339" s="121"/>
    </row>
    <row r="1340" spans="90:92" ht="18" customHeight="1">
      <c r="CL1340" s="121"/>
      <c r="CM1340" s="121"/>
      <c r="CN1340" s="121"/>
    </row>
    <row r="1341" spans="90:92" ht="18" customHeight="1">
      <c r="CL1341" s="121"/>
      <c r="CM1341" s="121"/>
      <c r="CN1341" s="121"/>
    </row>
    <row r="1342" spans="90:92" ht="18" customHeight="1">
      <c r="CL1342" s="121"/>
      <c r="CM1342" s="121"/>
      <c r="CN1342" s="121"/>
    </row>
    <row r="1343" spans="90:92" ht="18" customHeight="1">
      <c r="CL1343" s="121"/>
      <c r="CM1343" s="121"/>
      <c r="CN1343" s="121"/>
    </row>
    <row r="1344" spans="90:92" ht="18" customHeight="1">
      <c r="CL1344" s="121"/>
      <c r="CM1344" s="121"/>
      <c r="CN1344" s="121"/>
    </row>
    <row r="1345" spans="90:92" ht="18" customHeight="1">
      <c r="CL1345" s="121"/>
      <c r="CM1345" s="121"/>
      <c r="CN1345" s="121"/>
    </row>
    <row r="1346" spans="90:92" ht="18" customHeight="1">
      <c r="CL1346" s="121"/>
      <c r="CM1346" s="121"/>
      <c r="CN1346" s="121"/>
    </row>
    <row r="1347" spans="90:92" ht="18" customHeight="1">
      <c r="CL1347" s="121"/>
      <c r="CM1347" s="121"/>
      <c r="CN1347" s="121"/>
    </row>
    <row r="1348" spans="90:92" ht="18" customHeight="1">
      <c r="CL1348" s="121"/>
      <c r="CM1348" s="121"/>
      <c r="CN1348" s="121"/>
    </row>
    <row r="1349" spans="90:92" ht="18" customHeight="1">
      <c r="CL1349" s="121"/>
      <c r="CM1349" s="121"/>
      <c r="CN1349" s="121"/>
    </row>
    <row r="1350" spans="90:92" ht="18" customHeight="1">
      <c r="CL1350" s="121"/>
      <c r="CM1350" s="121"/>
      <c r="CN1350" s="121"/>
    </row>
    <row r="1351" spans="90:92" ht="18" customHeight="1">
      <c r="CL1351" s="121"/>
      <c r="CM1351" s="121"/>
      <c r="CN1351" s="121"/>
    </row>
    <row r="1352" spans="90:92" ht="18" customHeight="1">
      <c r="CL1352" s="121"/>
      <c r="CM1352" s="121"/>
      <c r="CN1352" s="121"/>
    </row>
    <row r="1353" spans="90:92" ht="18" customHeight="1">
      <c r="CL1353" s="121"/>
      <c r="CM1353" s="121"/>
      <c r="CN1353" s="121"/>
    </row>
    <row r="1354" spans="90:92" ht="18" customHeight="1">
      <c r="CL1354" s="121"/>
      <c r="CM1354" s="121"/>
      <c r="CN1354" s="121"/>
    </row>
    <row r="1355" spans="90:92" ht="18" customHeight="1">
      <c r="CL1355" s="121"/>
      <c r="CM1355" s="121"/>
      <c r="CN1355" s="121"/>
    </row>
    <row r="1356" spans="90:92" ht="18" customHeight="1">
      <c r="CL1356" s="121"/>
      <c r="CM1356" s="121"/>
      <c r="CN1356" s="121"/>
    </row>
    <row r="1357" spans="90:92" ht="18" customHeight="1">
      <c r="CL1357" s="121"/>
      <c r="CM1357" s="121"/>
      <c r="CN1357" s="121"/>
    </row>
    <row r="1358" spans="90:92" ht="18" customHeight="1">
      <c r="CL1358" s="121"/>
      <c r="CM1358" s="121"/>
      <c r="CN1358" s="121"/>
    </row>
    <row r="1359" spans="90:92" ht="18" customHeight="1">
      <c r="CL1359" s="121"/>
      <c r="CM1359" s="121"/>
      <c r="CN1359" s="121"/>
    </row>
    <row r="1360" spans="90:92" ht="18" customHeight="1">
      <c r="CL1360" s="121"/>
      <c r="CM1360" s="121"/>
      <c r="CN1360" s="121"/>
    </row>
    <row r="1361" spans="90:92" ht="18" customHeight="1">
      <c r="CL1361" s="121"/>
      <c r="CM1361" s="121"/>
      <c r="CN1361" s="121"/>
    </row>
    <row r="1362" spans="90:92" ht="18" customHeight="1">
      <c r="CL1362" s="121"/>
      <c r="CM1362" s="121"/>
      <c r="CN1362" s="121"/>
    </row>
    <row r="1363" spans="90:92" ht="18" customHeight="1">
      <c r="CL1363" s="121"/>
      <c r="CM1363" s="121"/>
      <c r="CN1363" s="121"/>
    </row>
    <row r="1364" spans="90:92" ht="18" customHeight="1">
      <c r="CL1364" s="121"/>
      <c r="CM1364" s="121"/>
      <c r="CN1364" s="121"/>
    </row>
    <row r="1365" spans="90:92" ht="18" customHeight="1">
      <c r="CL1365" s="121"/>
      <c r="CM1365" s="121"/>
      <c r="CN1365" s="121"/>
    </row>
    <row r="1366" spans="90:92" ht="18" customHeight="1">
      <c r="CL1366" s="121"/>
      <c r="CM1366" s="121"/>
      <c r="CN1366" s="121"/>
    </row>
    <row r="1367" spans="90:92" ht="18" customHeight="1">
      <c r="CL1367" s="121"/>
      <c r="CM1367" s="121"/>
      <c r="CN1367" s="121"/>
    </row>
    <row r="1368" spans="90:92" ht="18" customHeight="1">
      <c r="CL1368" s="121"/>
      <c r="CM1368" s="121"/>
      <c r="CN1368" s="121"/>
    </row>
    <row r="1369" spans="90:92" ht="18" customHeight="1">
      <c r="CL1369" s="121"/>
      <c r="CM1369" s="121"/>
      <c r="CN1369" s="121"/>
    </row>
    <row r="1370" spans="90:92" ht="18" customHeight="1">
      <c r="CL1370" s="121"/>
      <c r="CM1370" s="121"/>
      <c r="CN1370" s="121"/>
    </row>
    <row r="1371" spans="90:92" ht="18" customHeight="1">
      <c r="CL1371" s="121"/>
      <c r="CM1371" s="121"/>
      <c r="CN1371" s="121"/>
    </row>
    <row r="1372" spans="90:92" ht="18" customHeight="1">
      <c r="CL1372" s="121"/>
      <c r="CM1372" s="121"/>
      <c r="CN1372" s="121"/>
    </row>
    <row r="1373" spans="90:92" ht="18" customHeight="1">
      <c r="CL1373" s="121"/>
      <c r="CM1373" s="121"/>
      <c r="CN1373" s="121"/>
    </row>
    <row r="1374" spans="90:92" ht="18" customHeight="1">
      <c r="CL1374" s="121"/>
      <c r="CM1374" s="121"/>
      <c r="CN1374" s="121"/>
    </row>
    <row r="1375" spans="90:92" ht="18" customHeight="1">
      <c r="CL1375" s="121"/>
      <c r="CM1375" s="121"/>
      <c r="CN1375" s="121"/>
    </row>
    <row r="1376" spans="90:92" ht="18" customHeight="1">
      <c r="CL1376" s="121"/>
      <c r="CM1376" s="121"/>
      <c r="CN1376" s="121"/>
    </row>
    <row r="1377" spans="90:92" ht="18" customHeight="1">
      <c r="CL1377" s="121"/>
      <c r="CM1377" s="121"/>
      <c r="CN1377" s="121"/>
    </row>
    <row r="1378" spans="90:92" ht="18" customHeight="1">
      <c r="CL1378" s="121"/>
      <c r="CM1378" s="121"/>
      <c r="CN1378" s="121"/>
    </row>
    <row r="1379" spans="90:92" ht="18" customHeight="1">
      <c r="CL1379" s="121"/>
      <c r="CM1379" s="121"/>
      <c r="CN1379" s="121"/>
    </row>
    <row r="1380" spans="90:92" ht="18" customHeight="1">
      <c r="CL1380" s="121"/>
      <c r="CM1380" s="121"/>
      <c r="CN1380" s="121"/>
    </row>
    <row r="1381" spans="90:92" ht="18" customHeight="1">
      <c r="CL1381" s="121"/>
      <c r="CM1381" s="121"/>
      <c r="CN1381" s="121"/>
    </row>
    <row r="1382" spans="90:92" ht="18" customHeight="1">
      <c r="CL1382" s="121"/>
      <c r="CM1382" s="121"/>
      <c r="CN1382" s="121"/>
    </row>
    <row r="1383" spans="90:92" ht="18" customHeight="1">
      <c r="CL1383" s="121"/>
      <c r="CM1383" s="121"/>
      <c r="CN1383" s="121"/>
    </row>
    <row r="1384" spans="90:92" ht="18" customHeight="1">
      <c r="CL1384" s="121"/>
      <c r="CM1384" s="121"/>
      <c r="CN1384" s="121"/>
    </row>
    <row r="1385" spans="90:92" ht="18" customHeight="1">
      <c r="CL1385" s="121"/>
      <c r="CM1385" s="121"/>
      <c r="CN1385" s="121"/>
    </row>
    <row r="1386" spans="90:92" ht="18" customHeight="1">
      <c r="CL1386" s="121"/>
      <c r="CM1386" s="121"/>
      <c r="CN1386" s="121"/>
    </row>
    <row r="1387" spans="90:92" ht="18" customHeight="1">
      <c r="CL1387" s="121"/>
      <c r="CM1387" s="121"/>
      <c r="CN1387" s="121"/>
    </row>
    <row r="1388" spans="90:92" ht="18" customHeight="1">
      <c r="CL1388" s="121"/>
      <c r="CM1388" s="121"/>
      <c r="CN1388" s="121"/>
    </row>
    <row r="1389" spans="90:92" ht="18" customHeight="1">
      <c r="CL1389" s="121"/>
      <c r="CM1389" s="121"/>
      <c r="CN1389" s="121"/>
    </row>
    <row r="1390" spans="90:92" ht="18" customHeight="1">
      <c r="CL1390" s="121"/>
      <c r="CM1390" s="121"/>
      <c r="CN1390" s="121"/>
    </row>
    <row r="1391" spans="90:92" ht="18" customHeight="1">
      <c r="CL1391" s="121"/>
      <c r="CM1391" s="121"/>
      <c r="CN1391" s="121"/>
    </row>
    <row r="1392" spans="90:92" ht="18" customHeight="1">
      <c r="CL1392" s="121"/>
      <c r="CM1392" s="121"/>
      <c r="CN1392" s="121"/>
    </row>
    <row r="1393" spans="90:92" ht="18" customHeight="1">
      <c r="CL1393" s="121"/>
      <c r="CM1393" s="121"/>
      <c r="CN1393" s="121"/>
    </row>
    <row r="1394" spans="90:92" ht="18" customHeight="1">
      <c r="CL1394" s="121"/>
      <c r="CM1394" s="121"/>
      <c r="CN1394" s="121"/>
    </row>
    <row r="1395" spans="90:92" ht="18" customHeight="1">
      <c r="CL1395" s="121"/>
      <c r="CM1395" s="121"/>
      <c r="CN1395" s="121"/>
    </row>
    <row r="1396" spans="90:92" ht="18" customHeight="1">
      <c r="CL1396" s="121"/>
      <c r="CM1396" s="121"/>
      <c r="CN1396" s="121"/>
    </row>
    <row r="1397" spans="90:92" ht="18" customHeight="1">
      <c r="CL1397" s="121"/>
      <c r="CM1397" s="121"/>
      <c r="CN1397" s="121"/>
    </row>
    <row r="1398" spans="90:92" ht="18" customHeight="1">
      <c r="CL1398" s="121"/>
      <c r="CM1398" s="121"/>
      <c r="CN1398" s="121"/>
    </row>
    <row r="1399" spans="90:92" ht="18" customHeight="1">
      <c r="CL1399" s="121"/>
      <c r="CM1399" s="121"/>
      <c r="CN1399" s="121"/>
    </row>
    <row r="1400" spans="90:92" ht="18" customHeight="1">
      <c r="CL1400" s="121"/>
      <c r="CM1400" s="121"/>
      <c r="CN1400" s="121"/>
    </row>
    <row r="1401" spans="90:92" ht="18" customHeight="1">
      <c r="CL1401" s="121"/>
      <c r="CM1401" s="121"/>
      <c r="CN1401" s="121"/>
    </row>
    <row r="1402" spans="90:92" ht="18" customHeight="1">
      <c r="CL1402" s="121"/>
      <c r="CM1402" s="121"/>
      <c r="CN1402" s="121"/>
    </row>
    <row r="1403" spans="90:92" ht="18" customHeight="1">
      <c r="CL1403" s="121"/>
      <c r="CM1403" s="121"/>
      <c r="CN1403" s="121"/>
    </row>
    <row r="1404" spans="90:92" ht="18" customHeight="1">
      <c r="CL1404" s="121"/>
      <c r="CM1404" s="121"/>
      <c r="CN1404" s="121"/>
    </row>
    <row r="1405" spans="90:92" ht="18" customHeight="1">
      <c r="CL1405" s="121"/>
      <c r="CM1405" s="121"/>
      <c r="CN1405" s="121"/>
    </row>
    <row r="1406" spans="90:92" ht="18" customHeight="1">
      <c r="CL1406" s="121"/>
      <c r="CM1406" s="121"/>
      <c r="CN1406" s="121"/>
    </row>
    <row r="1407" spans="90:92" ht="18" customHeight="1">
      <c r="CL1407" s="121"/>
      <c r="CM1407" s="121"/>
      <c r="CN1407" s="121"/>
    </row>
    <row r="1408" spans="90:92" ht="18" customHeight="1">
      <c r="CL1408" s="121"/>
      <c r="CM1408" s="121"/>
      <c r="CN1408" s="121"/>
    </row>
    <row r="1409" spans="90:92" ht="18" customHeight="1">
      <c r="CL1409" s="121"/>
      <c r="CM1409" s="121"/>
      <c r="CN1409" s="121"/>
    </row>
    <row r="1410" spans="90:92" ht="18" customHeight="1">
      <c r="CL1410" s="121"/>
      <c r="CM1410" s="121"/>
      <c r="CN1410" s="121"/>
    </row>
    <row r="1411" spans="90:92" ht="18" customHeight="1">
      <c r="CL1411" s="121"/>
      <c r="CM1411" s="121"/>
      <c r="CN1411" s="121"/>
    </row>
    <row r="1412" spans="90:92" ht="18" customHeight="1">
      <c r="CL1412" s="121"/>
      <c r="CM1412" s="121"/>
      <c r="CN1412" s="121"/>
    </row>
    <row r="1413" spans="90:92" ht="18" customHeight="1">
      <c r="CL1413" s="121"/>
      <c r="CM1413" s="121"/>
      <c r="CN1413" s="121"/>
    </row>
    <row r="1414" spans="90:92" ht="18" customHeight="1">
      <c r="CL1414" s="121"/>
      <c r="CM1414" s="121"/>
      <c r="CN1414" s="121"/>
    </row>
    <row r="1415" spans="90:92" ht="18" customHeight="1">
      <c r="CL1415" s="121"/>
      <c r="CM1415" s="121"/>
      <c r="CN1415" s="121"/>
    </row>
    <row r="1416" spans="90:92" ht="18" customHeight="1">
      <c r="CL1416" s="121"/>
      <c r="CM1416" s="121"/>
      <c r="CN1416" s="121"/>
    </row>
    <row r="1417" spans="90:92" ht="18" customHeight="1">
      <c r="CL1417" s="121"/>
      <c r="CM1417" s="121"/>
      <c r="CN1417" s="121"/>
    </row>
    <row r="1418" spans="90:92" ht="18" customHeight="1">
      <c r="CL1418" s="121"/>
      <c r="CM1418" s="121"/>
      <c r="CN1418" s="121"/>
    </row>
    <row r="1419" spans="90:92" ht="18" customHeight="1">
      <c r="CL1419" s="121"/>
      <c r="CM1419" s="121"/>
      <c r="CN1419" s="121"/>
    </row>
    <row r="1420" spans="90:92" ht="18" customHeight="1">
      <c r="CL1420" s="121"/>
      <c r="CM1420" s="121"/>
      <c r="CN1420" s="121"/>
    </row>
    <row r="1421" spans="90:92" ht="18" customHeight="1">
      <c r="CL1421" s="121"/>
      <c r="CM1421" s="121"/>
      <c r="CN1421" s="121"/>
    </row>
    <row r="1422" spans="90:92" ht="18" customHeight="1">
      <c r="CL1422" s="121"/>
      <c r="CM1422" s="121"/>
      <c r="CN1422" s="121"/>
    </row>
    <row r="1423" spans="90:92" ht="18" customHeight="1">
      <c r="CL1423" s="121"/>
      <c r="CM1423" s="121"/>
      <c r="CN1423" s="121"/>
    </row>
    <row r="1424" spans="90:92" ht="18" customHeight="1">
      <c r="CL1424" s="121"/>
      <c r="CM1424" s="121"/>
      <c r="CN1424" s="121"/>
    </row>
    <row r="1425" spans="90:92" ht="18" customHeight="1">
      <c r="CL1425" s="121"/>
      <c r="CM1425" s="121"/>
      <c r="CN1425" s="121"/>
    </row>
    <row r="1426" spans="90:92" ht="18" customHeight="1">
      <c r="CL1426" s="121"/>
      <c r="CM1426" s="121"/>
      <c r="CN1426" s="121"/>
    </row>
    <row r="1427" spans="90:92" ht="18" customHeight="1">
      <c r="CL1427" s="121"/>
      <c r="CM1427" s="121"/>
      <c r="CN1427" s="121"/>
    </row>
    <row r="1428" spans="90:92" ht="18" customHeight="1">
      <c r="CL1428" s="121"/>
      <c r="CM1428" s="121"/>
      <c r="CN1428" s="121"/>
    </row>
    <row r="1429" spans="90:92" ht="18" customHeight="1">
      <c r="CL1429" s="121"/>
      <c r="CM1429" s="121"/>
      <c r="CN1429" s="121"/>
    </row>
    <row r="1430" spans="90:92" ht="18" customHeight="1">
      <c r="CL1430" s="121"/>
      <c r="CM1430" s="121"/>
      <c r="CN1430" s="121"/>
    </row>
    <row r="1431" spans="90:92" ht="18" customHeight="1">
      <c r="CL1431" s="121"/>
      <c r="CM1431" s="121"/>
      <c r="CN1431" s="121"/>
    </row>
    <row r="1432" spans="90:92" ht="18" customHeight="1">
      <c r="CL1432" s="121"/>
      <c r="CM1432" s="121"/>
      <c r="CN1432" s="121"/>
    </row>
    <row r="1433" spans="90:92" ht="18" customHeight="1">
      <c r="CL1433" s="121"/>
      <c r="CM1433" s="121"/>
      <c r="CN1433" s="121"/>
    </row>
    <row r="1434" spans="90:92" ht="18" customHeight="1">
      <c r="CL1434" s="121"/>
      <c r="CM1434" s="121"/>
      <c r="CN1434" s="121"/>
    </row>
    <row r="1435" spans="90:92" ht="18" customHeight="1">
      <c r="CL1435" s="121"/>
      <c r="CM1435" s="121"/>
      <c r="CN1435" s="121"/>
    </row>
    <row r="1436" spans="90:92" ht="18" customHeight="1">
      <c r="CL1436" s="121"/>
      <c r="CM1436" s="121"/>
      <c r="CN1436" s="121"/>
    </row>
    <row r="1437" spans="90:92" ht="18" customHeight="1">
      <c r="CL1437" s="121"/>
      <c r="CM1437" s="121"/>
      <c r="CN1437" s="121"/>
    </row>
    <row r="1438" spans="90:92" ht="18" customHeight="1">
      <c r="CL1438" s="121"/>
      <c r="CM1438" s="121"/>
      <c r="CN1438" s="121"/>
    </row>
    <row r="1439" spans="90:92" ht="18" customHeight="1">
      <c r="CL1439" s="121"/>
      <c r="CM1439" s="121"/>
      <c r="CN1439" s="121"/>
    </row>
    <row r="1440" spans="90:92" ht="18" customHeight="1">
      <c r="CL1440" s="121"/>
      <c r="CM1440" s="121"/>
      <c r="CN1440" s="121"/>
    </row>
    <row r="1441" spans="90:92" ht="18" customHeight="1">
      <c r="CL1441" s="121"/>
      <c r="CM1441" s="121"/>
      <c r="CN1441" s="121"/>
    </row>
    <row r="1442" spans="90:92" ht="18" customHeight="1">
      <c r="CL1442" s="121"/>
      <c r="CM1442" s="121"/>
      <c r="CN1442" s="121"/>
    </row>
    <row r="1443" spans="90:92" ht="18" customHeight="1">
      <c r="CL1443" s="121"/>
      <c r="CM1443" s="121"/>
      <c r="CN1443" s="121"/>
    </row>
    <row r="1444" spans="90:92" ht="18" customHeight="1">
      <c r="CL1444" s="121"/>
      <c r="CM1444" s="121"/>
      <c r="CN1444" s="121"/>
    </row>
    <row r="1445" spans="90:92" ht="18" customHeight="1">
      <c r="CL1445" s="121"/>
      <c r="CM1445" s="121"/>
      <c r="CN1445" s="121"/>
    </row>
    <row r="1446" spans="90:92" ht="18" customHeight="1">
      <c r="CL1446" s="121"/>
      <c r="CM1446" s="121"/>
      <c r="CN1446" s="121"/>
    </row>
    <row r="1447" spans="90:92" ht="18" customHeight="1">
      <c r="CL1447" s="121"/>
      <c r="CM1447" s="121"/>
      <c r="CN1447" s="121"/>
    </row>
    <row r="1448" spans="90:92" ht="18" customHeight="1">
      <c r="CL1448" s="121"/>
      <c r="CM1448" s="121"/>
      <c r="CN1448" s="121"/>
    </row>
    <row r="1449" spans="90:92" ht="18" customHeight="1">
      <c r="CL1449" s="121"/>
      <c r="CM1449" s="121"/>
      <c r="CN1449" s="121"/>
    </row>
    <row r="1450" spans="90:92" ht="18" customHeight="1">
      <c r="CL1450" s="121"/>
      <c r="CM1450" s="121"/>
      <c r="CN1450" s="121"/>
    </row>
    <row r="1451" spans="90:92" ht="18" customHeight="1">
      <c r="CL1451" s="121"/>
      <c r="CM1451" s="121"/>
      <c r="CN1451" s="121"/>
    </row>
    <row r="1452" spans="90:92" ht="18" customHeight="1">
      <c r="CL1452" s="121"/>
      <c r="CM1452" s="121"/>
      <c r="CN1452" s="121"/>
    </row>
    <row r="1453" spans="90:92" ht="18" customHeight="1">
      <c r="CL1453" s="121"/>
      <c r="CM1453" s="121"/>
      <c r="CN1453" s="121"/>
    </row>
    <row r="1454" spans="90:92" ht="18" customHeight="1">
      <c r="CL1454" s="121"/>
      <c r="CM1454" s="121"/>
      <c r="CN1454" s="121"/>
    </row>
    <row r="1455" spans="90:92" ht="18" customHeight="1">
      <c r="CL1455" s="121"/>
      <c r="CM1455" s="121"/>
      <c r="CN1455" s="121"/>
    </row>
    <row r="1456" spans="90:92" ht="18" customHeight="1">
      <c r="CL1456" s="121"/>
      <c r="CM1456" s="121"/>
      <c r="CN1456" s="121"/>
    </row>
    <row r="1457" spans="90:92" ht="18" customHeight="1">
      <c r="CL1457" s="121"/>
      <c r="CM1457" s="121"/>
      <c r="CN1457" s="121"/>
    </row>
    <row r="1458" spans="90:92" ht="18" customHeight="1">
      <c r="CL1458" s="121"/>
      <c r="CM1458" s="121"/>
      <c r="CN1458" s="121"/>
    </row>
    <row r="1459" spans="90:92" ht="18" customHeight="1">
      <c r="CL1459" s="121"/>
      <c r="CM1459" s="121"/>
      <c r="CN1459" s="121"/>
    </row>
    <row r="1460" spans="90:92" ht="18" customHeight="1">
      <c r="CL1460" s="121"/>
      <c r="CM1460" s="121"/>
      <c r="CN1460" s="121"/>
    </row>
    <row r="1461" spans="90:92" ht="18" customHeight="1">
      <c r="CL1461" s="121"/>
      <c r="CM1461" s="121"/>
      <c r="CN1461" s="121"/>
    </row>
    <row r="1462" spans="90:92" ht="18" customHeight="1">
      <c r="CL1462" s="121"/>
      <c r="CM1462" s="121"/>
      <c r="CN1462" s="121"/>
    </row>
    <row r="1463" spans="90:92" ht="18" customHeight="1">
      <c r="CL1463" s="121"/>
      <c r="CM1463" s="121"/>
      <c r="CN1463" s="121"/>
    </row>
    <row r="1464" spans="90:92" ht="18" customHeight="1">
      <c r="CL1464" s="121"/>
      <c r="CM1464" s="121"/>
      <c r="CN1464" s="121"/>
    </row>
    <row r="1465" spans="90:92" ht="18" customHeight="1">
      <c r="CL1465" s="121"/>
      <c r="CM1465" s="121"/>
      <c r="CN1465" s="121"/>
    </row>
    <row r="1466" spans="90:92" ht="18" customHeight="1">
      <c r="CL1466" s="121"/>
      <c r="CM1466" s="121"/>
      <c r="CN1466" s="121"/>
    </row>
    <row r="1467" spans="90:92" ht="18" customHeight="1">
      <c r="CL1467" s="121"/>
      <c r="CM1467" s="121"/>
      <c r="CN1467" s="121"/>
    </row>
    <row r="1468" spans="90:92" ht="18" customHeight="1">
      <c r="CL1468" s="121"/>
      <c r="CM1468" s="121"/>
      <c r="CN1468" s="121"/>
    </row>
    <row r="1469" spans="90:92" ht="18" customHeight="1">
      <c r="CL1469" s="121"/>
      <c r="CM1469" s="121"/>
      <c r="CN1469" s="121"/>
    </row>
    <row r="1470" spans="90:92" ht="18" customHeight="1">
      <c r="CL1470" s="121"/>
      <c r="CM1470" s="121"/>
      <c r="CN1470" s="121"/>
    </row>
    <row r="1471" spans="90:92" ht="18" customHeight="1">
      <c r="CL1471" s="121"/>
      <c r="CM1471" s="121"/>
      <c r="CN1471" s="121"/>
    </row>
    <row r="1472" spans="90:92" ht="18" customHeight="1">
      <c r="CL1472" s="121"/>
      <c r="CM1472" s="121"/>
      <c r="CN1472" s="121"/>
    </row>
    <row r="1473" spans="90:92" ht="18" customHeight="1">
      <c r="CL1473" s="121"/>
      <c r="CM1473" s="121"/>
      <c r="CN1473" s="121"/>
    </row>
    <row r="1474" spans="90:92" ht="18" customHeight="1">
      <c r="CL1474" s="121"/>
      <c r="CM1474" s="121"/>
      <c r="CN1474" s="121"/>
    </row>
    <row r="1475" spans="90:92" ht="18" customHeight="1">
      <c r="CL1475" s="121"/>
      <c r="CM1475" s="121"/>
      <c r="CN1475" s="121"/>
    </row>
    <row r="1476" spans="90:92" ht="18" customHeight="1">
      <c r="CL1476" s="121"/>
      <c r="CM1476" s="121"/>
      <c r="CN1476" s="121"/>
    </row>
    <row r="1477" spans="90:92" ht="18" customHeight="1">
      <c r="CL1477" s="121"/>
      <c r="CM1477" s="121"/>
      <c r="CN1477" s="121"/>
    </row>
    <row r="1478" spans="90:92" ht="18" customHeight="1">
      <c r="CL1478" s="121"/>
      <c r="CM1478" s="121"/>
      <c r="CN1478" s="121"/>
    </row>
    <row r="1479" spans="90:92" ht="18" customHeight="1">
      <c r="CL1479" s="121"/>
      <c r="CM1479" s="121"/>
      <c r="CN1479" s="121"/>
    </row>
    <row r="1480" spans="90:92" ht="18" customHeight="1">
      <c r="CL1480" s="121"/>
      <c r="CM1480" s="121"/>
      <c r="CN1480" s="121"/>
    </row>
    <row r="1481" spans="90:92" ht="18" customHeight="1">
      <c r="CL1481" s="121"/>
      <c r="CM1481" s="121"/>
      <c r="CN1481" s="121"/>
    </row>
    <row r="1482" spans="90:92" ht="18" customHeight="1">
      <c r="CL1482" s="121"/>
      <c r="CM1482" s="121"/>
      <c r="CN1482" s="121"/>
    </row>
    <row r="1483" spans="90:92" ht="18" customHeight="1">
      <c r="CL1483" s="121"/>
      <c r="CM1483" s="121"/>
      <c r="CN1483" s="121"/>
    </row>
    <row r="1484" spans="90:92" ht="18" customHeight="1">
      <c r="CL1484" s="121"/>
      <c r="CM1484" s="121"/>
      <c r="CN1484" s="121"/>
    </row>
    <row r="1485" spans="90:92" ht="18" customHeight="1">
      <c r="CL1485" s="121"/>
      <c r="CM1485" s="121"/>
      <c r="CN1485" s="121"/>
    </row>
    <row r="1486" spans="90:92" ht="18" customHeight="1">
      <c r="CL1486" s="121"/>
      <c r="CM1486" s="121"/>
      <c r="CN1486" s="121"/>
    </row>
    <row r="1487" spans="90:92" ht="18" customHeight="1">
      <c r="CL1487" s="121"/>
      <c r="CM1487" s="121"/>
      <c r="CN1487" s="121"/>
    </row>
    <row r="1488" spans="90:92" ht="18" customHeight="1">
      <c r="CL1488" s="121"/>
      <c r="CM1488" s="121"/>
      <c r="CN1488" s="121"/>
    </row>
    <row r="1489" spans="90:92" ht="18" customHeight="1">
      <c r="CL1489" s="121"/>
      <c r="CM1489" s="121"/>
      <c r="CN1489" s="121"/>
    </row>
    <row r="1490" spans="90:92" ht="18" customHeight="1">
      <c r="CL1490" s="121"/>
      <c r="CM1490" s="121"/>
      <c r="CN1490" s="121"/>
    </row>
    <row r="1491" spans="90:92" ht="18" customHeight="1">
      <c r="CL1491" s="121"/>
      <c r="CM1491" s="121"/>
      <c r="CN1491" s="121"/>
    </row>
    <row r="1492" spans="90:92" ht="18" customHeight="1">
      <c r="CL1492" s="121"/>
      <c r="CM1492" s="121"/>
      <c r="CN1492" s="121"/>
    </row>
    <row r="1493" spans="90:92" ht="18" customHeight="1">
      <c r="CL1493" s="121"/>
      <c r="CM1493" s="121"/>
      <c r="CN1493" s="121"/>
    </row>
    <row r="1494" spans="90:92" ht="18" customHeight="1">
      <c r="CL1494" s="121"/>
      <c r="CM1494" s="121"/>
      <c r="CN1494" s="121"/>
    </row>
    <row r="1495" spans="90:92" ht="18" customHeight="1">
      <c r="CL1495" s="121"/>
      <c r="CM1495" s="121"/>
      <c r="CN1495" s="121"/>
    </row>
    <row r="1496" spans="90:92" ht="18" customHeight="1">
      <c r="CL1496" s="121"/>
      <c r="CM1496" s="121"/>
      <c r="CN1496" s="121"/>
    </row>
    <row r="1497" spans="90:92" ht="18" customHeight="1">
      <c r="CL1497" s="121"/>
      <c r="CM1497" s="121"/>
      <c r="CN1497" s="121"/>
    </row>
    <row r="1498" spans="90:92" ht="18" customHeight="1">
      <c r="CL1498" s="121"/>
      <c r="CM1498" s="121"/>
      <c r="CN1498" s="121"/>
    </row>
    <row r="1499" spans="90:92" ht="18" customHeight="1">
      <c r="CL1499" s="121"/>
      <c r="CM1499" s="121"/>
      <c r="CN1499" s="121"/>
    </row>
    <row r="1500" spans="90:92" ht="18" customHeight="1">
      <c r="CL1500" s="121"/>
      <c r="CM1500" s="121"/>
      <c r="CN1500" s="121"/>
    </row>
    <row r="1501" spans="90:92" ht="18" customHeight="1">
      <c r="CL1501" s="121"/>
      <c r="CM1501" s="121"/>
      <c r="CN1501" s="121"/>
    </row>
    <row r="1502" spans="90:92" ht="18" customHeight="1">
      <c r="CL1502" s="121"/>
      <c r="CM1502" s="121"/>
      <c r="CN1502" s="121"/>
    </row>
    <row r="1503" spans="90:92" ht="18" customHeight="1">
      <c r="CL1503" s="121"/>
      <c r="CM1503" s="121"/>
      <c r="CN1503" s="121"/>
    </row>
    <row r="1504" spans="90:92" ht="18" customHeight="1">
      <c r="CL1504" s="121"/>
      <c r="CM1504" s="121"/>
      <c r="CN1504" s="121"/>
    </row>
    <row r="1505" spans="90:92" ht="18" customHeight="1">
      <c r="CL1505" s="121"/>
      <c r="CM1505" s="121"/>
      <c r="CN1505" s="121"/>
    </row>
    <row r="1506" spans="90:92" ht="18" customHeight="1">
      <c r="CL1506" s="121"/>
      <c r="CM1506" s="121"/>
      <c r="CN1506" s="121"/>
    </row>
    <row r="1507" spans="90:92" ht="18" customHeight="1">
      <c r="CL1507" s="121"/>
      <c r="CM1507" s="121"/>
      <c r="CN1507" s="121"/>
    </row>
    <row r="1508" spans="90:92" ht="18" customHeight="1">
      <c r="CL1508" s="121"/>
      <c r="CM1508" s="121"/>
      <c r="CN1508" s="121"/>
    </row>
    <row r="1509" spans="90:92" ht="18" customHeight="1">
      <c r="CL1509" s="121"/>
      <c r="CM1509" s="121"/>
      <c r="CN1509" s="121"/>
    </row>
    <row r="1510" spans="90:92" ht="18" customHeight="1">
      <c r="CL1510" s="121"/>
      <c r="CM1510" s="121"/>
      <c r="CN1510" s="121"/>
    </row>
    <row r="1511" spans="90:92" ht="18" customHeight="1">
      <c r="CL1511" s="121"/>
      <c r="CM1511" s="121"/>
      <c r="CN1511" s="121"/>
    </row>
    <row r="1512" spans="90:92" ht="18" customHeight="1">
      <c r="CL1512" s="121"/>
      <c r="CM1512" s="121"/>
      <c r="CN1512" s="121"/>
    </row>
    <row r="1513" spans="90:92" ht="18" customHeight="1">
      <c r="CL1513" s="121"/>
      <c r="CM1513" s="121"/>
      <c r="CN1513" s="121"/>
    </row>
    <row r="1514" spans="90:92" ht="18" customHeight="1">
      <c r="CL1514" s="121"/>
      <c r="CM1514" s="121"/>
      <c r="CN1514" s="121"/>
    </row>
    <row r="1515" spans="90:92" ht="18" customHeight="1">
      <c r="CL1515" s="121"/>
      <c r="CM1515" s="121"/>
      <c r="CN1515" s="121"/>
    </row>
    <row r="1516" spans="90:92" ht="18" customHeight="1">
      <c r="CL1516" s="121"/>
      <c r="CM1516" s="121"/>
      <c r="CN1516" s="121"/>
    </row>
    <row r="1517" spans="90:92" ht="18" customHeight="1">
      <c r="CL1517" s="121"/>
      <c r="CM1517" s="121"/>
      <c r="CN1517" s="121"/>
    </row>
    <row r="1518" spans="90:92" ht="18" customHeight="1">
      <c r="CL1518" s="121"/>
      <c r="CM1518" s="121"/>
      <c r="CN1518" s="121"/>
    </row>
    <row r="1519" spans="90:92" ht="18" customHeight="1">
      <c r="CL1519" s="121"/>
      <c r="CM1519" s="121"/>
      <c r="CN1519" s="121"/>
    </row>
    <row r="1520" spans="90:92" ht="18" customHeight="1">
      <c r="CL1520" s="121"/>
      <c r="CM1520" s="121"/>
      <c r="CN1520" s="121"/>
    </row>
    <row r="1521" spans="90:92" ht="18" customHeight="1">
      <c r="CL1521" s="121"/>
      <c r="CM1521" s="121"/>
      <c r="CN1521" s="121"/>
    </row>
    <row r="1522" spans="90:92" ht="18" customHeight="1">
      <c r="CL1522" s="121"/>
      <c r="CM1522" s="121"/>
      <c r="CN1522" s="121"/>
    </row>
    <row r="1523" spans="90:92" ht="18" customHeight="1">
      <c r="CL1523" s="121"/>
      <c r="CM1523" s="121"/>
      <c r="CN1523" s="121"/>
    </row>
    <row r="1524" spans="90:92" ht="18" customHeight="1">
      <c r="CL1524" s="121"/>
      <c r="CM1524" s="121"/>
      <c r="CN1524" s="121"/>
    </row>
    <row r="1525" spans="90:92" ht="18" customHeight="1">
      <c r="CL1525" s="121"/>
      <c r="CM1525" s="121"/>
      <c r="CN1525" s="121"/>
    </row>
    <row r="1526" spans="90:92" ht="18" customHeight="1">
      <c r="CL1526" s="121"/>
      <c r="CM1526" s="121"/>
      <c r="CN1526" s="121"/>
    </row>
    <row r="1527" spans="90:92" ht="18" customHeight="1">
      <c r="CL1527" s="121"/>
      <c r="CM1527" s="121"/>
      <c r="CN1527" s="121"/>
    </row>
    <row r="1528" spans="90:92" ht="18" customHeight="1">
      <c r="CL1528" s="121"/>
      <c r="CM1528" s="121"/>
      <c r="CN1528" s="121"/>
    </row>
    <row r="1529" spans="90:92" ht="18" customHeight="1">
      <c r="CL1529" s="121"/>
      <c r="CM1529" s="121"/>
      <c r="CN1529" s="121"/>
    </row>
    <row r="1530" spans="90:92" ht="18" customHeight="1">
      <c r="CL1530" s="121"/>
      <c r="CM1530" s="121"/>
      <c r="CN1530" s="121"/>
    </row>
    <row r="1531" spans="90:92" ht="18" customHeight="1">
      <c r="CL1531" s="121"/>
      <c r="CM1531" s="121"/>
      <c r="CN1531" s="121"/>
    </row>
    <row r="1532" spans="90:92" ht="18" customHeight="1">
      <c r="CL1532" s="121"/>
      <c r="CM1532" s="121"/>
      <c r="CN1532" s="121"/>
    </row>
    <row r="1533" spans="90:92" ht="18" customHeight="1">
      <c r="CL1533" s="121"/>
      <c r="CM1533" s="121"/>
      <c r="CN1533" s="121"/>
    </row>
    <row r="1534" spans="90:92" ht="18" customHeight="1">
      <c r="CL1534" s="121"/>
      <c r="CM1534" s="121"/>
      <c r="CN1534" s="121"/>
    </row>
    <row r="1535" spans="90:92" ht="18" customHeight="1">
      <c r="CL1535" s="121"/>
      <c r="CM1535" s="121"/>
      <c r="CN1535" s="121"/>
    </row>
    <row r="1536" spans="90:92" ht="18" customHeight="1">
      <c r="CL1536" s="121"/>
      <c r="CM1536" s="121"/>
      <c r="CN1536" s="121"/>
    </row>
    <row r="1537" spans="90:92" ht="18" customHeight="1">
      <c r="CL1537" s="121"/>
      <c r="CM1537" s="121"/>
      <c r="CN1537" s="121"/>
    </row>
    <row r="1538" spans="90:92" ht="18" customHeight="1">
      <c r="CL1538" s="121"/>
      <c r="CM1538" s="121"/>
      <c r="CN1538" s="121"/>
    </row>
    <row r="1539" spans="90:92" ht="18" customHeight="1">
      <c r="CL1539" s="121"/>
      <c r="CM1539" s="121"/>
      <c r="CN1539" s="121"/>
    </row>
    <row r="1540" spans="90:92" ht="18" customHeight="1">
      <c r="CL1540" s="121"/>
      <c r="CM1540" s="121"/>
      <c r="CN1540" s="121"/>
    </row>
    <row r="1541" spans="90:92" ht="18" customHeight="1">
      <c r="CL1541" s="121"/>
      <c r="CM1541" s="121"/>
      <c r="CN1541" s="121"/>
    </row>
    <row r="1542" spans="90:92" ht="18" customHeight="1">
      <c r="CL1542" s="121"/>
      <c r="CM1542" s="121"/>
      <c r="CN1542" s="121"/>
    </row>
    <row r="1543" spans="90:92" ht="18" customHeight="1">
      <c r="CL1543" s="121"/>
      <c r="CM1543" s="121"/>
      <c r="CN1543" s="121"/>
    </row>
    <row r="1544" spans="90:92" ht="18" customHeight="1">
      <c r="CL1544" s="121"/>
      <c r="CM1544" s="121"/>
      <c r="CN1544" s="121"/>
    </row>
    <row r="1545" spans="90:92" ht="18" customHeight="1">
      <c r="CL1545" s="121"/>
      <c r="CM1545" s="121"/>
      <c r="CN1545" s="121"/>
    </row>
    <row r="1546" spans="90:92" ht="18" customHeight="1">
      <c r="CL1546" s="121"/>
      <c r="CM1546" s="121"/>
      <c r="CN1546" s="121"/>
    </row>
    <row r="1547" spans="90:92" ht="18" customHeight="1">
      <c r="CL1547" s="121"/>
      <c r="CM1547" s="121"/>
      <c r="CN1547" s="121"/>
    </row>
    <row r="1548" spans="90:92" ht="18" customHeight="1">
      <c r="CL1548" s="121"/>
      <c r="CM1548" s="121"/>
      <c r="CN1548" s="121"/>
    </row>
    <row r="1549" spans="90:92" ht="18" customHeight="1">
      <c r="CL1549" s="121"/>
      <c r="CM1549" s="121"/>
      <c r="CN1549" s="121"/>
    </row>
    <row r="1550" spans="90:92" ht="18" customHeight="1">
      <c r="CL1550" s="121"/>
      <c r="CM1550" s="121"/>
      <c r="CN1550" s="121"/>
    </row>
    <row r="1551" spans="90:92" ht="18" customHeight="1">
      <c r="CL1551" s="121"/>
      <c r="CM1551" s="121"/>
      <c r="CN1551" s="121"/>
    </row>
    <row r="1552" spans="90:92" ht="18" customHeight="1">
      <c r="CL1552" s="121"/>
      <c r="CM1552" s="121"/>
      <c r="CN1552" s="121"/>
    </row>
    <row r="1553" spans="90:92" ht="18" customHeight="1">
      <c r="CL1553" s="121"/>
      <c r="CM1553" s="121"/>
      <c r="CN1553" s="121"/>
    </row>
    <row r="1554" spans="90:92" ht="18" customHeight="1">
      <c r="CL1554" s="121"/>
      <c r="CM1554" s="121"/>
      <c r="CN1554" s="121"/>
    </row>
    <row r="1555" spans="90:92" ht="18" customHeight="1">
      <c r="CL1555" s="121"/>
      <c r="CM1555" s="121"/>
      <c r="CN1555" s="121"/>
    </row>
    <row r="1556" spans="90:92" ht="18" customHeight="1">
      <c r="CL1556" s="121"/>
      <c r="CM1556" s="121"/>
      <c r="CN1556" s="121"/>
    </row>
    <row r="1557" spans="90:92" ht="18" customHeight="1">
      <c r="CL1557" s="121"/>
      <c r="CM1557" s="121"/>
      <c r="CN1557" s="121"/>
    </row>
    <row r="1558" spans="90:92" ht="18" customHeight="1">
      <c r="CL1558" s="121"/>
      <c r="CM1558" s="121"/>
      <c r="CN1558" s="121"/>
    </row>
    <row r="1559" spans="90:92" ht="18" customHeight="1">
      <c r="CL1559" s="121"/>
      <c r="CM1559" s="121"/>
      <c r="CN1559" s="121"/>
    </row>
    <row r="1560" spans="90:92" ht="18" customHeight="1">
      <c r="CL1560" s="121"/>
      <c r="CM1560" s="121"/>
      <c r="CN1560" s="121"/>
    </row>
    <row r="1561" spans="90:92" ht="18" customHeight="1">
      <c r="CL1561" s="121"/>
      <c r="CM1561" s="121"/>
      <c r="CN1561" s="121"/>
    </row>
    <row r="1562" spans="90:92" ht="18" customHeight="1">
      <c r="CL1562" s="121"/>
      <c r="CM1562" s="121"/>
      <c r="CN1562" s="121"/>
    </row>
    <row r="1563" spans="90:92" ht="18" customHeight="1">
      <c r="CL1563" s="121"/>
      <c r="CM1563" s="121"/>
      <c r="CN1563" s="121"/>
    </row>
    <row r="1564" spans="90:92" ht="18" customHeight="1">
      <c r="CL1564" s="121"/>
      <c r="CM1564" s="121"/>
      <c r="CN1564" s="121"/>
    </row>
    <row r="1565" spans="90:92" ht="18" customHeight="1">
      <c r="CL1565" s="121"/>
      <c r="CM1565" s="121"/>
      <c r="CN1565" s="121"/>
    </row>
    <row r="1566" spans="90:92" ht="18" customHeight="1">
      <c r="CL1566" s="121"/>
      <c r="CM1566" s="121"/>
      <c r="CN1566" s="121"/>
    </row>
    <row r="1567" spans="90:92" ht="18" customHeight="1">
      <c r="CL1567" s="121"/>
      <c r="CM1567" s="121"/>
      <c r="CN1567" s="121"/>
    </row>
    <row r="1568" spans="90:92" ht="18" customHeight="1">
      <c r="CL1568" s="121"/>
      <c r="CM1568" s="121"/>
      <c r="CN1568" s="121"/>
    </row>
    <row r="1569" spans="90:92" ht="18" customHeight="1">
      <c r="CL1569" s="121"/>
      <c r="CM1569" s="121"/>
      <c r="CN1569" s="121"/>
    </row>
    <row r="1570" spans="90:92" ht="18" customHeight="1">
      <c r="CL1570" s="121"/>
      <c r="CM1570" s="121"/>
      <c r="CN1570" s="121"/>
    </row>
    <row r="1571" spans="90:92" ht="18" customHeight="1">
      <c r="CL1571" s="121"/>
      <c r="CM1571" s="121"/>
      <c r="CN1571" s="121"/>
    </row>
    <row r="1572" spans="90:92" ht="18" customHeight="1">
      <c r="CL1572" s="121"/>
      <c r="CM1572" s="121"/>
      <c r="CN1572" s="121"/>
    </row>
    <row r="1573" spans="90:92" ht="18" customHeight="1">
      <c r="CL1573" s="121"/>
      <c r="CM1573" s="121"/>
      <c r="CN1573" s="121"/>
    </row>
    <row r="1574" spans="90:92" ht="18" customHeight="1">
      <c r="CL1574" s="121"/>
      <c r="CM1574" s="121"/>
      <c r="CN1574" s="121"/>
    </row>
    <row r="1575" spans="90:92" ht="18" customHeight="1">
      <c r="CL1575" s="121"/>
      <c r="CM1575" s="121"/>
      <c r="CN1575" s="121"/>
    </row>
    <row r="1576" spans="90:92" ht="18" customHeight="1">
      <c r="CL1576" s="121"/>
      <c r="CM1576" s="121"/>
      <c r="CN1576" s="121"/>
    </row>
    <row r="1577" spans="90:92" ht="18" customHeight="1">
      <c r="CL1577" s="121"/>
      <c r="CM1577" s="121"/>
      <c r="CN1577" s="121"/>
    </row>
    <row r="1578" spans="90:92" ht="18" customHeight="1">
      <c r="CL1578" s="121"/>
      <c r="CM1578" s="121"/>
      <c r="CN1578" s="121"/>
    </row>
    <row r="1579" spans="90:92" ht="18" customHeight="1">
      <c r="CL1579" s="121"/>
      <c r="CM1579" s="121"/>
      <c r="CN1579" s="121"/>
    </row>
    <row r="1580" spans="90:92" ht="18" customHeight="1">
      <c r="CL1580" s="121"/>
      <c r="CM1580" s="121"/>
      <c r="CN1580" s="121"/>
    </row>
    <row r="1581" spans="90:92" ht="18" customHeight="1">
      <c r="CL1581" s="121"/>
      <c r="CM1581" s="121"/>
      <c r="CN1581" s="121"/>
    </row>
    <row r="1582" spans="90:92" ht="18" customHeight="1">
      <c r="CL1582" s="121"/>
      <c r="CM1582" s="121"/>
      <c r="CN1582" s="121"/>
    </row>
    <row r="1583" spans="90:92" ht="18" customHeight="1">
      <c r="CL1583" s="121"/>
      <c r="CM1583" s="121"/>
      <c r="CN1583" s="121"/>
    </row>
    <row r="1584" spans="90:92" ht="18" customHeight="1">
      <c r="CL1584" s="121"/>
      <c r="CM1584" s="121"/>
      <c r="CN1584" s="121"/>
    </row>
    <row r="1585" spans="90:92" ht="18" customHeight="1">
      <c r="CL1585" s="121"/>
      <c r="CM1585" s="121"/>
      <c r="CN1585" s="121"/>
    </row>
    <row r="1586" spans="90:92" ht="18" customHeight="1">
      <c r="CL1586" s="121"/>
      <c r="CM1586" s="121"/>
      <c r="CN1586" s="121"/>
    </row>
    <row r="1587" spans="90:92" ht="18" customHeight="1">
      <c r="CL1587" s="121"/>
      <c r="CM1587" s="121"/>
      <c r="CN1587" s="121"/>
    </row>
    <row r="1588" spans="90:92" ht="18" customHeight="1">
      <c r="CL1588" s="121"/>
      <c r="CM1588" s="121"/>
      <c r="CN1588" s="121"/>
    </row>
    <row r="1589" spans="90:92" ht="18" customHeight="1">
      <c r="CL1589" s="121"/>
      <c r="CM1589" s="121"/>
      <c r="CN1589" s="121"/>
    </row>
    <row r="1590" spans="90:92" ht="18" customHeight="1">
      <c r="CL1590" s="121"/>
      <c r="CM1590" s="121"/>
      <c r="CN1590" s="121"/>
    </row>
    <row r="1591" spans="90:92" ht="18" customHeight="1">
      <c r="CL1591" s="121"/>
      <c r="CM1591" s="121"/>
      <c r="CN1591" s="121"/>
    </row>
    <row r="1592" spans="90:92" ht="18" customHeight="1">
      <c r="CL1592" s="121"/>
      <c r="CM1592" s="121"/>
      <c r="CN1592" s="121"/>
    </row>
    <row r="1593" spans="90:92" ht="18" customHeight="1">
      <c r="CL1593" s="121"/>
      <c r="CM1593" s="121"/>
      <c r="CN1593" s="121"/>
    </row>
    <row r="1594" spans="90:92" ht="18" customHeight="1">
      <c r="CL1594" s="121"/>
      <c r="CM1594" s="121"/>
      <c r="CN1594" s="121"/>
    </row>
    <row r="1595" spans="90:92" ht="18" customHeight="1">
      <c r="CL1595" s="121"/>
      <c r="CM1595" s="121"/>
      <c r="CN1595" s="121"/>
    </row>
    <row r="1596" spans="90:92" ht="18" customHeight="1">
      <c r="CL1596" s="121"/>
      <c r="CM1596" s="121"/>
      <c r="CN1596" s="121"/>
    </row>
    <row r="1597" spans="90:92" ht="18" customHeight="1">
      <c r="CL1597" s="121"/>
      <c r="CM1597" s="121"/>
      <c r="CN1597" s="121"/>
    </row>
    <row r="1598" spans="90:92" ht="18" customHeight="1">
      <c r="CL1598" s="121"/>
      <c r="CM1598" s="121"/>
      <c r="CN1598" s="121"/>
    </row>
    <row r="1599" spans="90:92" ht="18" customHeight="1">
      <c r="CL1599" s="121"/>
      <c r="CM1599" s="121"/>
      <c r="CN1599" s="121"/>
    </row>
    <row r="1600" spans="90:92" ht="18" customHeight="1">
      <c r="CL1600" s="121"/>
      <c r="CM1600" s="121"/>
      <c r="CN1600" s="121"/>
    </row>
    <row r="1601" spans="90:92" ht="18" customHeight="1">
      <c r="CL1601" s="121"/>
      <c r="CM1601" s="121"/>
      <c r="CN1601" s="121"/>
    </row>
    <row r="1602" spans="90:92" ht="18" customHeight="1">
      <c r="CL1602" s="121"/>
      <c r="CM1602" s="121"/>
      <c r="CN1602" s="121"/>
    </row>
    <row r="1603" spans="90:92" ht="18" customHeight="1">
      <c r="CL1603" s="121"/>
      <c r="CM1603" s="121"/>
      <c r="CN1603" s="121"/>
    </row>
    <row r="1604" spans="90:92" ht="18" customHeight="1">
      <c r="CL1604" s="121"/>
      <c r="CM1604" s="121"/>
      <c r="CN1604" s="121"/>
    </row>
    <row r="1605" spans="90:92" ht="18" customHeight="1">
      <c r="CL1605" s="121"/>
      <c r="CM1605" s="121"/>
      <c r="CN1605" s="121"/>
    </row>
    <row r="1606" spans="90:92" ht="18" customHeight="1">
      <c r="CL1606" s="121"/>
      <c r="CM1606" s="121"/>
      <c r="CN1606" s="121"/>
    </row>
    <row r="1607" spans="90:92" ht="18" customHeight="1">
      <c r="CL1607" s="121"/>
      <c r="CM1607" s="121"/>
      <c r="CN1607" s="121"/>
    </row>
    <row r="1608" spans="90:92" ht="18" customHeight="1">
      <c r="CL1608" s="121"/>
      <c r="CM1608" s="121"/>
      <c r="CN1608" s="121"/>
    </row>
    <row r="1609" spans="90:92" ht="18" customHeight="1">
      <c r="CL1609" s="121"/>
      <c r="CM1609" s="121"/>
      <c r="CN1609" s="121"/>
    </row>
    <row r="1610" spans="90:92" ht="18" customHeight="1">
      <c r="CL1610" s="121"/>
      <c r="CM1610" s="121"/>
      <c r="CN1610" s="121"/>
    </row>
    <row r="1611" spans="90:92" ht="18" customHeight="1">
      <c r="CL1611" s="121"/>
      <c r="CM1611" s="121"/>
      <c r="CN1611" s="121"/>
    </row>
    <row r="1612" spans="90:92" ht="18" customHeight="1">
      <c r="CL1612" s="121"/>
      <c r="CM1612" s="121"/>
      <c r="CN1612" s="121"/>
    </row>
    <row r="1613" spans="90:92" ht="18" customHeight="1">
      <c r="CL1613" s="121"/>
      <c r="CM1613" s="121"/>
      <c r="CN1613" s="121"/>
    </row>
    <row r="1614" spans="90:92" ht="18" customHeight="1">
      <c r="CL1614" s="121"/>
      <c r="CM1614" s="121"/>
      <c r="CN1614" s="121"/>
    </row>
    <row r="1615" spans="90:92" ht="18" customHeight="1">
      <c r="CL1615" s="121"/>
      <c r="CM1615" s="121"/>
      <c r="CN1615" s="121"/>
    </row>
    <row r="1616" spans="90:92" ht="18" customHeight="1">
      <c r="CL1616" s="121"/>
      <c r="CM1616" s="121"/>
      <c r="CN1616" s="121"/>
    </row>
    <row r="1617" spans="90:92" ht="18" customHeight="1">
      <c r="CL1617" s="121"/>
      <c r="CM1617" s="121"/>
      <c r="CN1617" s="121"/>
    </row>
    <row r="1618" spans="90:92" ht="18" customHeight="1">
      <c r="CL1618" s="121"/>
      <c r="CM1618" s="121"/>
      <c r="CN1618" s="121"/>
    </row>
    <row r="1619" spans="90:92" ht="18" customHeight="1">
      <c r="CL1619" s="121"/>
      <c r="CM1619" s="121"/>
      <c r="CN1619" s="121"/>
    </row>
    <row r="1620" spans="90:92" ht="18" customHeight="1">
      <c r="CL1620" s="121"/>
      <c r="CM1620" s="121"/>
      <c r="CN1620" s="121"/>
    </row>
    <row r="1621" spans="90:92" ht="18" customHeight="1">
      <c r="CL1621" s="121"/>
      <c r="CM1621" s="121"/>
      <c r="CN1621" s="121"/>
    </row>
    <row r="1622" spans="90:92" ht="18" customHeight="1">
      <c r="CL1622" s="121"/>
      <c r="CM1622" s="121"/>
      <c r="CN1622" s="121"/>
    </row>
    <row r="1623" spans="90:92" ht="18" customHeight="1">
      <c r="CL1623" s="121"/>
      <c r="CM1623" s="121"/>
      <c r="CN1623" s="121"/>
    </row>
    <row r="1624" spans="90:92" ht="18" customHeight="1">
      <c r="CL1624" s="121"/>
      <c r="CM1624" s="121"/>
      <c r="CN1624" s="121"/>
    </row>
    <row r="1625" spans="90:92" ht="18" customHeight="1">
      <c r="CL1625" s="121"/>
      <c r="CM1625" s="121"/>
      <c r="CN1625" s="121"/>
    </row>
    <row r="1626" spans="90:92" ht="18" customHeight="1">
      <c r="CL1626" s="121"/>
      <c r="CM1626" s="121"/>
      <c r="CN1626" s="121"/>
    </row>
    <row r="1627" spans="90:92" ht="18" customHeight="1">
      <c r="CL1627" s="121"/>
      <c r="CM1627" s="121"/>
      <c r="CN1627" s="121"/>
    </row>
    <row r="1628" spans="90:92" ht="18" customHeight="1">
      <c r="CL1628" s="121"/>
      <c r="CM1628" s="121"/>
      <c r="CN1628" s="121"/>
    </row>
    <row r="1629" spans="90:92" ht="18" customHeight="1">
      <c r="CL1629" s="121"/>
      <c r="CM1629" s="121"/>
      <c r="CN1629" s="121"/>
    </row>
    <row r="1630" spans="90:92" ht="18" customHeight="1">
      <c r="CL1630" s="121"/>
      <c r="CM1630" s="121"/>
      <c r="CN1630" s="121"/>
    </row>
    <row r="1631" spans="90:92" ht="18" customHeight="1">
      <c r="CL1631" s="121"/>
      <c r="CM1631" s="121"/>
      <c r="CN1631" s="121"/>
    </row>
    <row r="1632" spans="90:92" ht="18" customHeight="1">
      <c r="CL1632" s="121"/>
      <c r="CM1632" s="121"/>
      <c r="CN1632" s="121"/>
    </row>
    <row r="1633" spans="90:92" ht="18" customHeight="1">
      <c r="CL1633" s="121"/>
      <c r="CM1633" s="121"/>
      <c r="CN1633" s="121"/>
    </row>
    <row r="1634" spans="90:92" ht="18" customHeight="1">
      <c r="CL1634" s="121"/>
      <c r="CM1634" s="121"/>
      <c r="CN1634" s="121"/>
    </row>
    <row r="1635" spans="90:92" ht="18" customHeight="1">
      <c r="CL1635" s="121"/>
      <c r="CM1635" s="121"/>
      <c r="CN1635" s="121"/>
    </row>
    <row r="1636" spans="90:92" ht="18" customHeight="1">
      <c r="CL1636" s="121"/>
      <c r="CM1636" s="121"/>
      <c r="CN1636" s="121"/>
    </row>
    <row r="1637" spans="90:92" ht="18" customHeight="1">
      <c r="CL1637" s="121"/>
      <c r="CM1637" s="121"/>
      <c r="CN1637" s="121"/>
    </row>
    <row r="1638" spans="90:92" ht="18" customHeight="1">
      <c r="CL1638" s="121"/>
      <c r="CM1638" s="121"/>
      <c r="CN1638" s="121"/>
    </row>
    <row r="1639" spans="90:92" ht="18" customHeight="1">
      <c r="CL1639" s="121"/>
      <c r="CM1639" s="121"/>
      <c r="CN1639" s="121"/>
    </row>
    <row r="1640" spans="90:92" ht="18" customHeight="1">
      <c r="CL1640" s="121"/>
      <c r="CM1640" s="121"/>
      <c r="CN1640" s="121"/>
    </row>
    <row r="1641" spans="90:92" ht="18" customHeight="1">
      <c r="CL1641" s="121"/>
      <c r="CM1641" s="121"/>
      <c r="CN1641" s="121"/>
    </row>
    <row r="1642" spans="90:92" ht="18" customHeight="1">
      <c r="CL1642" s="121"/>
      <c r="CM1642" s="121"/>
      <c r="CN1642" s="121"/>
    </row>
    <row r="1643" spans="90:92" ht="18" customHeight="1">
      <c r="CL1643" s="121"/>
      <c r="CM1643" s="121"/>
      <c r="CN1643" s="121"/>
    </row>
    <row r="1644" spans="90:92" ht="18" customHeight="1">
      <c r="CL1644" s="121"/>
      <c r="CM1644" s="121"/>
      <c r="CN1644" s="121"/>
    </row>
    <row r="1645" spans="90:92" ht="18" customHeight="1">
      <c r="CL1645" s="121"/>
      <c r="CM1645" s="121"/>
      <c r="CN1645" s="121"/>
    </row>
    <row r="1646" spans="90:92" ht="18" customHeight="1">
      <c r="CL1646" s="121"/>
      <c r="CM1646" s="121"/>
      <c r="CN1646" s="121"/>
    </row>
    <row r="1647" spans="90:92" ht="18" customHeight="1">
      <c r="CL1647" s="121"/>
      <c r="CM1647" s="121"/>
      <c r="CN1647" s="121"/>
    </row>
    <row r="1648" spans="90:92" ht="18" customHeight="1">
      <c r="CL1648" s="121"/>
      <c r="CM1648" s="121"/>
      <c r="CN1648" s="121"/>
    </row>
    <row r="1649" spans="90:92" ht="18" customHeight="1">
      <c r="CL1649" s="121"/>
      <c r="CM1649" s="121"/>
      <c r="CN1649" s="121"/>
    </row>
    <row r="1650" spans="90:92" ht="18" customHeight="1">
      <c r="CL1650" s="121"/>
      <c r="CM1650" s="121"/>
      <c r="CN1650" s="121"/>
    </row>
    <row r="1651" spans="90:92" ht="18" customHeight="1">
      <c r="CL1651" s="121"/>
      <c r="CM1651" s="121"/>
      <c r="CN1651" s="121"/>
    </row>
    <row r="1652" spans="90:92" ht="18" customHeight="1">
      <c r="CL1652" s="121"/>
      <c r="CM1652" s="121"/>
      <c r="CN1652" s="121"/>
    </row>
    <row r="1653" spans="90:92" ht="18" customHeight="1">
      <c r="CL1653" s="121"/>
      <c r="CM1653" s="121"/>
      <c r="CN1653" s="121"/>
    </row>
    <row r="1654" spans="90:92" ht="18" customHeight="1">
      <c r="CL1654" s="121"/>
      <c r="CM1654" s="121"/>
      <c r="CN1654" s="121"/>
    </row>
    <row r="1655" spans="90:92" ht="18" customHeight="1">
      <c r="CL1655" s="121"/>
      <c r="CM1655" s="121"/>
      <c r="CN1655" s="121"/>
    </row>
    <row r="1656" spans="90:92" ht="18" customHeight="1">
      <c r="CL1656" s="121"/>
      <c r="CM1656" s="121"/>
      <c r="CN1656" s="121"/>
    </row>
    <row r="1657" spans="90:92" ht="18" customHeight="1">
      <c r="CL1657" s="121"/>
      <c r="CM1657" s="121"/>
      <c r="CN1657" s="121"/>
    </row>
    <row r="1658" spans="90:92" ht="18" customHeight="1">
      <c r="CL1658" s="121"/>
      <c r="CM1658" s="121"/>
      <c r="CN1658" s="121"/>
    </row>
    <row r="1659" spans="90:92" ht="18" customHeight="1">
      <c r="CL1659" s="121"/>
      <c r="CM1659" s="121"/>
      <c r="CN1659" s="121"/>
    </row>
    <row r="1660" spans="90:92" ht="18" customHeight="1">
      <c r="CL1660" s="121"/>
      <c r="CM1660" s="121"/>
      <c r="CN1660" s="121"/>
    </row>
    <row r="1661" spans="90:92" ht="18" customHeight="1">
      <c r="CL1661" s="121"/>
      <c r="CM1661" s="121"/>
      <c r="CN1661" s="121"/>
    </row>
    <row r="1662" spans="90:92" ht="18" customHeight="1">
      <c r="CL1662" s="121"/>
      <c r="CM1662" s="121"/>
      <c r="CN1662" s="121"/>
    </row>
    <row r="1663" spans="90:92" ht="18" customHeight="1">
      <c r="CL1663" s="121"/>
      <c r="CM1663" s="121"/>
      <c r="CN1663" s="121"/>
    </row>
    <row r="1664" spans="90:92" ht="18" customHeight="1">
      <c r="CL1664" s="121"/>
      <c r="CM1664" s="121"/>
      <c r="CN1664" s="121"/>
    </row>
    <row r="1665" spans="90:92" ht="18" customHeight="1">
      <c r="CL1665" s="121"/>
      <c r="CM1665" s="121"/>
      <c r="CN1665" s="121"/>
    </row>
    <row r="1666" spans="90:92" ht="18" customHeight="1">
      <c r="CL1666" s="121"/>
      <c r="CM1666" s="121"/>
      <c r="CN1666" s="121"/>
    </row>
    <row r="1667" spans="90:92" ht="18" customHeight="1">
      <c r="CL1667" s="121"/>
      <c r="CM1667" s="121"/>
      <c r="CN1667" s="121"/>
    </row>
    <row r="1668" spans="90:92" ht="18" customHeight="1">
      <c r="CL1668" s="121"/>
      <c r="CM1668" s="121"/>
      <c r="CN1668" s="121"/>
    </row>
    <row r="1669" spans="90:92" ht="18" customHeight="1">
      <c r="CL1669" s="121"/>
      <c r="CM1669" s="121"/>
      <c r="CN1669" s="121"/>
    </row>
    <row r="1670" spans="90:92" ht="18" customHeight="1">
      <c r="CL1670" s="121"/>
      <c r="CM1670" s="121"/>
      <c r="CN1670" s="121"/>
    </row>
    <row r="1671" spans="90:92" ht="18" customHeight="1">
      <c r="CL1671" s="121"/>
      <c r="CM1671" s="121"/>
      <c r="CN1671" s="121"/>
    </row>
    <row r="1672" spans="90:92" ht="18" customHeight="1">
      <c r="CL1672" s="121"/>
      <c r="CM1672" s="121"/>
      <c r="CN1672" s="121"/>
    </row>
    <row r="1673" spans="90:92" ht="18" customHeight="1">
      <c r="CL1673" s="121"/>
      <c r="CM1673" s="121"/>
      <c r="CN1673" s="121"/>
    </row>
    <row r="1674" spans="90:92" ht="18" customHeight="1">
      <c r="CL1674" s="121"/>
      <c r="CM1674" s="121"/>
      <c r="CN1674" s="121"/>
    </row>
    <row r="1675" spans="90:92" ht="18" customHeight="1">
      <c r="CL1675" s="121"/>
      <c r="CM1675" s="121"/>
      <c r="CN1675" s="121"/>
    </row>
    <row r="1676" spans="90:92" ht="18" customHeight="1">
      <c r="CL1676" s="121"/>
      <c r="CM1676" s="121"/>
      <c r="CN1676" s="121"/>
    </row>
    <row r="1677" spans="90:92" ht="18" customHeight="1">
      <c r="CL1677" s="121"/>
      <c r="CM1677" s="121"/>
      <c r="CN1677" s="121"/>
    </row>
    <row r="1678" spans="90:92" ht="18" customHeight="1">
      <c r="CL1678" s="121"/>
      <c r="CM1678" s="121"/>
      <c r="CN1678" s="121"/>
    </row>
    <row r="1679" spans="90:92" ht="18" customHeight="1">
      <c r="CL1679" s="121"/>
      <c r="CM1679" s="121"/>
      <c r="CN1679" s="121"/>
    </row>
    <row r="1680" spans="90:92" ht="18" customHeight="1">
      <c r="CL1680" s="121"/>
      <c r="CM1680" s="121"/>
      <c r="CN1680" s="121"/>
    </row>
    <row r="1681" spans="90:92" ht="18" customHeight="1">
      <c r="CL1681" s="121"/>
      <c r="CM1681" s="121"/>
      <c r="CN1681" s="121"/>
    </row>
    <row r="1682" spans="90:92" ht="18" customHeight="1">
      <c r="CL1682" s="121"/>
      <c r="CM1682" s="121"/>
      <c r="CN1682" s="121"/>
    </row>
    <row r="1683" spans="90:92" ht="18" customHeight="1">
      <c r="CL1683" s="121"/>
      <c r="CM1683" s="121"/>
      <c r="CN1683" s="121"/>
    </row>
    <row r="1684" spans="90:92" ht="18" customHeight="1">
      <c r="CL1684" s="121"/>
      <c r="CM1684" s="121"/>
      <c r="CN1684" s="121"/>
    </row>
    <row r="1685" spans="90:92" ht="18" customHeight="1">
      <c r="CL1685" s="121"/>
      <c r="CM1685" s="121"/>
      <c r="CN1685" s="121"/>
    </row>
    <row r="1686" spans="90:92" ht="18" customHeight="1">
      <c r="CL1686" s="121"/>
      <c r="CM1686" s="121"/>
      <c r="CN1686" s="121"/>
    </row>
    <row r="1687" spans="90:92" ht="18" customHeight="1">
      <c r="CL1687" s="121"/>
      <c r="CM1687" s="121"/>
      <c r="CN1687" s="121"/>
    </row>
    <row r="1688" spans="90:92" ht="18" customHeight="1">
      <c r="CL1688" s="121"/>
      <c r="CM1688" s="121"/>
      <c r="CN1688" s="121"/>
    </row>
    <row r="1689" spans="90:92" ht="18" customHeight="1">
      <c r="CL1689" s="121"/>
      <c r="CM1689" s="121"/>
      <c r="CN1689" s="121"/>
    </row>
    <row r="1690" spans="90:92" ht="18" customHeight="1">
      <c r="CL1690" s="121"/>
      <c r="CM1690" s="121"/>
      <c r="CN1690" s="121"/>
    </row>
    <row r="1691" spans="90:92" ht="18" customHeight="1">
      <c r="CL1691" s="121"/>
      <c r="CM1691" s="121"/>
      <c r="CN1691" s="121"/>
    </row>
    <row r="1692" spans="90:92" ht="18" customHeight="1">
      <c r="CL1692" s="121"/>
      <c r="CM1692" s="121"/>
      <c r="CN1692" s="121"/>
    </row>
    <row r="1693" spans="90:92" ht="18" customHeight="1">
      <c r="CL1693" s="121"/>
      <c r="CM1693" s="121"/>
      <c r="CN1693" s="121"/>
    </row>
    <row r="1694" spans="90:92" ht="18" customHeight="1">
      <c r="CL1694" s="121"/>
      <c r="CM1694" s="121"/>
      <c r="CN1694" s="121"/>
    </row>
    <row r="1695" spans="90:92" ht="18" customHeight="1">
      <c r="CL1695" s="121"/>
      <c r="CM1695" s="121"/>
      <c r="CN1695" s="121"/>
    </row>
    <row r="1696" spans="90:92" ht="18" customHeight="1">
      <c r="CL1696" s="121"/>
      <c r="CM1696" s="121"/>
      <c r="CN1696" s="121"/>
    </row>
    <row r="1697" spans="90:92" ht="18" customHeight="1">
      <c r="CL1697" s="121"/>
      <c r="CM1697" s="121"/>
      <c r="CN1697" s="121"/>
    </row>
    <row r="1698" spans="90:92" ht="18" customHeight="1">
      <c r="CL1698" s="121"/>
      <c r="CM1698" s="121"/>
      <c r="CN1698" s="121"/>
    </row>
    <row r="1699" spans="90:92" ht="18" customHeight="1">
      <c r="CL1699" s="121"/>
      <c r="CM1699" s="121"/>
      <c r="CN1699" s="121"/>
    </row>
    <row r="1700" spans="90:92" ht="18" customHeight="1">
      <c r="CL1700" s="121"/>
      <c r="CM1700" s="121"/>
      <c r="CN1700" s="121"/>
    </row>
    <row r="1701" spans="90:92" ht="18" customHeight="1">
      <c r="CL1701" s="121"/>
      <c r="CM1701" s="121"/>
      <c r="CN1701" s="121"/>
    </row>
    <row r="1702" spans="90:92" ht="18" customHeight="1">
      <c r="CL1702" s="121"/>
      <c r="CM1702" s="121"/>
      <c r="CN1702" s="121"/>
    </row>
    <row r="1703" spans="90:92" ht="18" customHeight="1">
      <c r="CL1703" s="121"/>
      <c r="CM1703" s="121"/>
      <c r="CN1703" s="121"/>
    </row>
    <row r="1704" spans="90:92" ht="18" customHeight="1">
      <c r="CL1704" s="121"/>
      <c r="CM1704" s="121"/>
      <c r="CN1704" s="121"/>
    </row>
    <row r="1705" spans="90:92" ht="18" customHeight="1">
      <c r="CL1705" s="121"/>
      <c r="CM1705" s="121"/>
      <c r="CN1705" s="121"/>
    </row>
    <row r="1706" spans="90:92" ht="18" customHeight="1">
      <c r="CL1706" s="121"/>
      <c r="CM1706" s="121"/>
      <c r="CN1706" s="121"/>
    </row>
    <row r="1707" spans="90:92" ht="18" customHeight="1">
      <c r="CL1707" s="121"/>
      <c r="CM1707" s="121"/>
      <c r="CN1707" s="121"/>
    </row>
    <row r="1708" spans="90:92" ht="18" customHeight="1">
      <c r="CL1708" s="121"/>
      <c r="CM1708" s="121"/>
      <c r="CN1708" s="121"/>
    </row>
    <row r="1709" spans="90:92" ht="18" customHeight="1">
      <c r="CL1709" s="121"/>
      <c r="CM1709" s="121"/>
      <c r="CN1709" s="121"/>
    </row>
    <row r="1710" spans="90:92" ht="18" customHeight="1">
      <c r="CL1710" s="121"/>
      <c r="CM1710" s="121"/>
      <c r="CN1710" s="121"/>
    </row>
    <row r="1711" spans="90:92" ht="18" customHeight="1">
      <c r="CL1711" s="121"/>
      <c r="CM1711" s="121"/>
      <c r="CN1711" s="121"/>
    </row>
    <row r="1712" spans="90:92" ht="18" customHeight="1">
      <c r="CL1712" s="121"/>
      <c r="CM1712" s="121"/>
      <c r="CN1712" s="121"/>
    </row>
    <row r="1713" spans="90:92" ht="18" customHeight="1">
      <c r="CL1713" s="121"/>
      <c r="CM1713" s="121"/>
      <c r="CN1713" s="121"/>
    </row>
    <row r="1714" spans="90:92" ht="18" customHeight="1">
      <c r="CL1714" s="121"/>
      <c r="CM1714" s="121"/>
      <c r="CN1714" s="121"/>
    </row>
    <row r="1715" spans="90:92" ht="18" customHeight="1">
      <c r="CL1715" s="121"/>
      <c r="CM1715" s="121"/>
      <c r="CN1715" s="121"/>
    </row>
    <row r="1716" spans="90:92" ht="18" customHeight="1">
      <c r="CL1716" s="121"/>
      <c r="CM1716" s="121"/>
      <c r="CN1716" s="121"/>
    </row>
    <row r="1717" spans="90:92" ht="18" customHeight="1">
      <c r="CL1717" s="121"/>
      <c r="CM1717" s="121"/>
      <c r="CN1717" s="121"/>
    </row>
    <row r="1718" spans="90:92" ht="18" customHeight="1">
      <c r="CL1718" s="121"/>
      <c r="CM1718" s="121"/>
      <c r="CN1718" s="121"/>
    </row>
    <row r="1719" spans="90:92" ht="18" customHeight="1">
      <c r="CL1719" s="121"/>
      <c r="CM1719" s="121"/>
      <c r="CN1719" s="121"/>
    </row>
    <row r="1720" spans="90:92" ht="18" customHeight="1">
      <c r="CL1720" s="121"/>
      <c r="CM1720" s="121"/>
      <c r="CN1720" s="121"/>
    </row>
    <row r="1721" spans="90:92" ht="18" customHeight="1">
      <c r="CL1721" s="121"/>
      <c r="CM1721" s="121"/>
      <c r="CN1721" s="121"/>
    </row>
    <row r="1722" spans="90:92" ht="18" customHeight="1">
      <c r="CL1722" s="121"/>
      <c r="CM1722" s="121"/>
      <c r="CN1722" s="121"/>
    </row>
    <row r="1723" spans="90:92" ht="18" customHeight="1">
      <c r="CL1723" s="121"/>
      <c r="CM1723" s="121"/>
      <c r="CN1723" s="121"/>
    </row>
    <row r="1724" spans="90:92" ht="18" customHeight="1">
      <c r="CL1724" s="121"/>
      <c r="CM1724" s="121"/>
      <c r="CN1724" s="121"/>
    </row>
    <row r="1725" spans="90:92" ht="18" customHeight="1">
      <c r="CL1725" s="121"/>
      <c r="CM1725" s="121"/>
      <c r="CN1725" s="121"/>
    </row>
    <row r="1726" spans="90:92" ht="18" customHeight="1">
      <c r="CL1726" s="121"/>
      <c r="CM1726" s="121"/>
      <c r="CN1726" s="121"/>
    </row>
    <row r="1727" spans="90:92" ht="18" customHeight="1">
      <c r="CL1727" s="121"/>
      <c r="CM1727" s="121"/>
      <c r="CN1727" s="121"/>
    </row>
    <row r="1728" spans="90:92" ht="18" customHeight="1">
      <c r="CL1728" s="121"/>
      <c r="CM1728" s="121"/>
      <c r="CN1728" s="121"/>
    </row>
    <row r="1729" spans="90:92" ht="18" customHeight="1">
      <c r="CL1729" s="121"/>
      <c r="CM1729" s="121"/>
      <c r="CN1729" s="121"/>
    </row>
    <row r="1730" spans="90:92" ht="18" customHeight="1">
      <c r="CL1730" s="121"/>
      <c r="CM1730" s="121"/>
      <c r="CN1730" s="121"/>
    </row>
    <row r="1731" spans="90:92" ht="18" customHeight="1">
      <c r="CL1731" s="121"/>
      <c r="CM1731" s="121"/>
      <c r="CN1731" s="121"/>
    </row>
    <row r="1732" spans="90:92" ht="18" customHeight="1">
      <c r="CL1732" s="121"/>
      <c r="CM1732" s="121"/>
      <c r="CN1732" s="121"/>
    </row>
    <row r="1733" spans="90:92" ht="18" customHeight="1">
      <c r="CL1733" s="121"/>
      <c r="CM1733" s="121"/>
      <c r="CN1733" s="121"/>
    </row>
    <row r="1734" spans="90:92" ht="18" customHeight="1">
      <c r="CL1734" s="121"/>
      <c r="CM1734" s="121"/>
      <c r="CN1734" s="121"/>
    </row>
    <row r="1735" spans="90:92" ht="18" customHeight="1">
      <c r="CL1735" s="121"/>
      <c r="CM1735" s="121"/>
      <c r="CN1735" s="121"/>
    </row>
    <row r="1736" spans="90:92" ht="18" customHeight="1">
      <c r="CL1736" s="121"/>
      <c r="CM1736" s="121"/>
      <c r="CN1736" s="121"/>
    </row>
    <row r="1737" spans="90:92" ht="18" customHeight="1">
      <c r="CL1737" s="121"/>
      <c r="CM1737" s="121"/>
      <c r="CN1737" s="121"/>
    </row>
    <row r="1738" spans="90:92" ht="18" customHeight="1">
      <c r="CL1738" s="121"/>
      <c r="CM1738" s="121"/>
      <c r="CN1738" s="121"/>
    </row>
    <row r="1739" spans="90:92" ht="18" customHeight="1">
      <c r="CL1739" s="121"/>
      <c r="CM1739" s="121"/>
      <c r="CN1739" s="121"/>
    </row>
    <row r="1740" spans="90:92" ht="18" customHeight="1">
      <c r="CL1740" s="121"/>
      <c r="CM1740" s="121"/>
      <c r="CN1740" s="121"/>
    </row>
    <row r="1741" spans="90:92" ht="18" customHeight="1">
      <c r="CL1741" s="121"/>
      <c r="CM1741" s="121"/>
      <c r="CN1741" s="121"/>
    </row>
    <row r="1742" spans="90:92" ht="18" customHeight="1">
      <c r="CL1742" s="121"/>
      <c r="CM1742" s="121"/>
      <c r="CN1742" s="121"/>
    </row>
    <row r="1743" spans="90:92" ht="18" customHeight="1">
      <c r="CL1743" s="121"/>
      <c r="CM1743" s="121"/>
      <c r="CN1743" s="121"/>
    </row>
    <row r="1744" spans="90:92" ht="18" customHeight="1">
      <c r="CL1744" s="121"/>
      <c r="CM1744" s="121"/>
      <c r="CN1744" s="121"/>
    </row>
    <row r="1745" spans="90:92" ht="18" customHeight="1">
      <c r="CL1745" s="121"/>
      <c r="CM1745" s="121"/>
      <c r="CN1745" s="121"/>
    </row>
    <row r="1746" spans="90:92" ht="18" customHeight="1">
      <c r="CL1746" s="121"/>
      <c r="CM1746" s="121"/>
      <c r="CN1746" s="121"/>
    </row>
    <row r="1747" spans="90:92" ht="18" customHeight="1">
      <c r="CL1747" s="121"/>
      <c r="CM1747" s="121"/>
      <c r="CN1747" s="121"/>
    </row>
    <row r="1748" spans="90:92" ht="18" customHeight="1">
      <c r="CL1748" s="121"/>
      <c r="CM1748" s="121"/>
      <c r="CN1748" s="121"/>
    </row>
    <row r="1749" spans="90:92" ht="18" customHeight="1">
      <c r="CL1749" s="121"/>
      <c r="CM1749" s="121"/>
      <c r="CN1749" s="121"/>
    </row>
    <row r="1750" spans="90:92" ht="18" customHeight="1">
      <c r="CL1750" s="121"/>
      <c r="CM1750" s="121"/>
      <c r="CN1750" s="121"/>
    </row>
    <row r="1751" spans="90:92" ht="18" customHeight="1">
      <c r="CL1751" s="121"/>
      <c r="CM1751" s="121"/>
      <c r="CN1751" s="121"/>
    </row>
    <row r="1752" spans="90:92" ht="18" customHeight="1">
      <c r="CL1752" s="121"/>
      <c r="CM1752" s="121"/>
      <c r="CN1752" s="121"/>
    </row>
    <row r="1753" spans="90:92" ht="18" customHeight="1">
      <c r="CL1753" s="121"/>
      <c r="CM1753" s="121"/>
      <c r="CN1753" s="121"/>
    </row>
    <row r="1754" spans="90:92" ht="18" customHeight="1">
      <c r="CL1754" s="121"/>
      <c r="CM1754" s="121"/>
      <c r="CN1754" s="121"/>
    </row>
    <row r="1755" spans="90:92" ht="18" customHeight="1">
      <c r="CL1755" s="121"/>
      <c r="CM1755" s="121"/>
      <c r="CN1755" s="121"/>
    </row>
    <row r="1756" spans="90:92" ht="18" customHeight="1">
      <c r="CL1756" s="121"/>
      <c r="CM1756" s="121"/>
      <c r="CN1756" s="121"/>
    </row>
    <row r="1757" spans="90:92" ht="18" customHeight="1">
      <c r="CL1757" s="121"/>
      <c r="CM1757" s="121"/>
      <c r="CN1757" s="121"/>
    </row>
    <row r="1758" spans="90:92" ht="18" customHeight="1">
      <c r="CL1758" s="121"/>
      <c r="CM1758" s="121"/>
      <c r="CN1758" s="121"/>
    </row>
    <row r="1759" spans="90:92" ht="18" customHeight="1">
      <c r="CL1759" s="121"/>
      <c r="CM1759" s="121"/>
      <c r="CN1759" s="121"/>
    </row>
    <row r="1760" spans="90:92" ht="18" customHeight="1">
      <c r="CL1760" s="121"/>
      <c r="CM1760" s="121"/>
      <c r="CN1760" s="121"/>
    </row>
    <row r="1761" spans="90:92" ht="18" customHeight="1">
      <c r="CL1761" s="121"/>
      <c r="CM1761" s="121"/>
      <c r="CN1761" s="121"/>
    </row>
    <row r="1762" spans="90:92" ht="18" customHeight="1">
      <c r="CL1762" s="121"/>
      <c r="CM1762" s="121"/>
      <c r="CN1762" s="121"/>
    </row>
    <row r="1763" spans="90:92" ht="18" customHeight="1">
      <c r="CL1763" s="121"/>
      <c r="CM1763" s="121"/>
      <c r="CN1763" s="121"/>
    </row>
    <row r="1764" spans="90:92" ht="18" customHeight="1">
      <c r="CL1764" s="121"/>
      <c r="CM1764" s="121"/>
      <c r="CN1764" s="121"/>
    </row>
    <row r="1765" spans="90:92" ht="18" customHeight="1">
      <c r="CL1765" s="121"/>
      <c r="CM1765" s="121"/>
      <c r="CN1765" s="121"/>
    </row>
    <row r="1766" spans="90:92" ht="18" customHeight="1">
      <c r="CL1766" s="121"/>
      <c r="CM1766" s="121"/>
      <c r="CN1766" s="121"/>
    </row>
    <row r="1767" spans="90:92" ht="18" customHeight="1">
      <c r="CL1767" s="121"/>
      <c r="CM1767" s="121"/>
      <c r="CN1767" s="121"/>
    </row>
    <row r="1768" spans="90:92" ht="18" customHeight="1">
      <c r="CL1768" s="121"/>
      <c r="CM1768" s="121"/>
      <c r="CN1768" s="121"/>
    </row>
    <row r="1769" spans="90:92" ht="18" customHeight="1">
      <c r="CL1769" s="121"/>
      <c r="CM1769" s="121"/>
      <c r="CN1769" s="121"/>
    </row>
    <row r="1770" spans="90:92" ht="18" customHeight="1">
      <c r="CL1770" s="121"/>
      <c r="CM1770" s="121"/>
      <c r="CN1770" s="121"/>
    </row>
    <row r="1771" spans="90:92" ht="18" customHeight="1">
      <c r="CL1771" s="121"/>
      <c r="CM1771" s="121"/>
      <c r="CN1771" s="121"/>
    </row>
    <row r="1772" spans="90:92" ht="18" customHeight="1">
      <c r="CL1772" s="121"/>
      <c r="CM1772" s="121"/>
      <c r="CN1772" s="121"/>
    </row>
    <row r="1773" spans="90:92" ht="18" customHeight="1">
      <c r="CL1773" s="121"/>
      <c r="CM1773" s="121"/>
      <c r="CN1773" s="121"/>
    </row>
    <row r="1774" spans="90:92" ht="18" customHeight="1">
      <c r="CL1774" s="121"/>
      <c r="CM1774" s="121"/>
      <c r="CN1774" s="121"/>
    </row>
    <row r="1775" spans="90:92" ht="18" customHeight="1">
      <c r="CL1775" s="121"/>
      <c r="CM1775" s="121"/>
      <c r="CN1775" s="121"/>
    </row>
    <row r="1776" spans="90:92" ht="18" customHeight="1">
      <c r="CL1776" s="121"/>
      <c r="CM1776" s="121"/>
      <c r="CN1776" s="121"/>
    </row>
    <row r="1777" spans="90:92" ht="18" customHeight="1">
      <c r="CL1777" s="121"/>
      <c r="CM1777" s="121"/>
      <c r="CN1777" s="121"/>
    </row>
    <row r="1778" spans="90:92" ht="18" customHeight="1">
      <c r="CL1778" s="121"/>
      <c r="CM1778" s="121"/>
      <c r="CN1778" s="121"/>
    </row>
    <row r="1779" spans="90:92" ht="18" customHeight="1">
      <c r="CL1779" s="121"/>
      <c r="CM1779" s="121"/>
      <c r="CN1779" s="121"/>
    </row>
    <row r="1780" spans="90:92" ht="18" customHeight="1">
      <c r="CL1780" s="121"/>
      <c r="CM1780" s="121"/>
      <c r="CN1780" s="121"/>
    </row>
    <row r="1781" spans="90:92" ht="18" customHeight="1">
      <c r="CL1781" s="121"/>
      <c r="CM1781" s="121"/>
      <c r="CN1781" s="121"/>
    </row>
    <row r="1782" spans="90:92" ht="18" customHeight="1">
      <c r="CL1782" s="121"/>
      <c r="CM1782" s="121"/>
      <c r="CN1782" s="121"/>
    </row>
    <row r="1783" spans="90:92" ht="18" customHeight="1">
      <c r="CL1783" s="121"/>
      <c r="CM1783" s="121"/>
      <c r="CN1783" s="121"/>
    </row>
    <row r="1784" spans="90:92" ht="18" customHeight="1">
      <c r="CL1784" s="121"/>
      <c r="CM1784" s="121"/>
      <c r="CN1784" s="121"/>
    </row>
    <row r="1785" spans="90:92" ht="18" customHeight="1">
      <c r="CL1785" s="121"/>
      <c r="CM1785" s="121"/>
      <c r="CN1785" s="121"/>
    </row>
    <row r="1786" spans="90:92" ht="18" customHeight="1">
      <c r="CL1786" s="121"/>
      <c r="CM1786" s="121"/>
      <c r="CN1786" s="121"/>
    </row>
    <row r="1787" spans="90:92" ht="18" customHeight="1">
      <c r="CL1787" s="121"/>
      <c r="CM1787" s="121"/>
      <c r="CN1787" s="121"/>
    </row>
    <row r="1788" spans="90:92" ht="18" customHeight="1">
      <c r="CL1788" s="121"/>
      <c r="CM1788" s="121"/>
      <c r="CN1788" s="121"/>
    </row>
    <row r="1789" spans="90:92" ht="18" customHeight="1">
      <c r="CL1789" s="121"/>
      <c r="CM1789" s="121"/>
      <c r="CN1789" s="121"/>
    </row>
    <row r="1790" spans="90:92" ht="18" customHeight="1">
      <c r="CL1790" s="121"/>
      <c r="CM1790" s="121"/>
      <c r="CN1790" s="121"/>
    </row>
    <row r="1791" spans="90:92" ht="18" customHeight="1">
      <c r="CL1791" s="121"/>
      <c r="CM1791" s="121"/>
      <c r="CN1791" s="121"/>
    </row>
    <row r="1792" spans="90:92" ht="18" customHeight="1">
      <c r="CL1792" s="121"/>
      <c r="CM1792" s="121"/>
      <c r="CN1792" s="121"/>
    </row>
    <row r="1793" spans="90:92" ht="18" customHeight="1">
      <c r="CL1793" s="121"/>
      <c r="CM1793" s="121"/>
      <c r="CN1793" s="121"/>
    </row>
    <row r="1794" spans="90:92" ht="18" customHeight="1">
      <c r="CL1794" s="121"/>
      <c r="CM1794" s="121"/>
      <c r="CN1794" s="121"/>
    </row>
    <row r="1795" spans="90:92" ht="18" customHeight="1">
      <c r="CL1795" s="121"/>
      <c r="CM1795" s="121"/>
      <c r="CN1795" s="121"/>
    </row>
    <row r="1796" spans="90:92" ht="18" customHeight="1">
      <c r="CL1796" s="121"/>
      <c r="CM1796" s="121"/>
      <c r="CN1796" s="121"/>
    </row>
    <row r="1797" spans="90:92" ht="18" customHeight="1">
      <c r="CL1797" s="121"/>
      <c r="CM1797" s="121"/>
      <c r="CN1797" s="121"/>
    </row>
    <row r="1798" spans="90:92" ht="18" customHeight="1">
      <c r="CL1798" s="121"/>
      <c r="CM1798" s="121"/>
      <c r="CN1798" s="121"/>
    </row>
    <row r="1799" spans="90:92" ht="18" customHeight="1">
      <c r="CL1799" s="121"/>
      <c r="CM1799" s="121"/>
      <c r="CN1799" s="121"/>
    </row>
    <row r="1800" spans="90:92" ht="18" customHeight="1">
      <c r="CL1800" s="121"/>
      <c r="CM1800" s="121"/>
      <c r="CN1800" s="121"/>
    </row>
    <row r="1801" spans="90:92" ht="18" customHeight="1">
      <c r="CL1801" s="121"/>
      <c r="CM1801" s="121"/>
      <c r="CN1801" s="121"/>
    </row>
    <row r="1802" spans="90:92" ht="18" customHeight="1">
      <c r="CL1802" s="121"/>
      <c r="CM1802" s="121"/>
      <c r="CN1802" s="121"/>
    </row>
    <row r="1803" spans="90:92" ht="18" customHeight="1">
      <c r="CL1803" s="121"/>
      <c r="CM1803" s="121"/>
      <c r="CN1803" s="121"/>
    </row>
    <row r="1804" spans="90:92" ht="18" customHeight="1">
      <c r="CL1804" s="121"/>
      <c r="CM1804" s="121"/>
      <c r="CN1804" s="121"/>
    </row>
    <row r="1805" spans="90:92" ht="18" customHeight="1">
      <c r="CL1805" s="121"/>
      <c r="CM1805" s="121"/>
      <c r="CN1805" s="121"/>
    </row>
    <row r="1806" spans="90:92" ht="18" customHeight="1">
      <c r="CL1806" s="121"/>
      <c r="CM1806" s="121"/>
      <c r="CN1806" s="121"/>
    </row>
    <row r="1807" spans="90:92" ht="18" customHeight="1">
      <c r="CL1807" s="121"/>
      <c r="CM1807" s="121"/>
      <c r="CN1807" s="121"/>
    </row>
    <row r="1808" spans="90:92" ht="18" customHeight="1">
      <c r="CL1808" s="121"/>
      <c r="CM1808" s="121"/>
      <c r="CN1808" s="121"/>
    </row>
    <row r="1809" spans="90:92" ht="18" customHeight="1">
      <c r="CL1809" s="121"/>
      <c r="CM1809" s="121"/>
      <c r="CN1809" s="121"/>
    </row>
    <row r="1810" spans="90:92" ht="18" customHeight="1">
      <c r="CL1810" s="121"/>
      <c r="CM1810" s="121"/>
      <c r="CN1810" s="121"/>
    </row>
    <row r="1811" spans="90:92" ht="18" customHeight="1">
      <c r="CL1811" s="121"/>
      <c r="CM1811" s="121"/>
      <c r="CN1811" s="121"/>
    </row>
    <row r="1812" spans="90:92" ht="18" customHeight="1">
      <c r="CL1812" s="121"/>
      <c r="CM1812" s="121"/>
      <c r="CN1812" s="121"/>
    </row>
    <row r="1813" spans="90:92" ht="18" customHeight="1">
      <c r="CL1813" s="121"/>
      <c r="CM1813" s="121"/>
      <c r="CN1813" s="121"/>
    </row>
    <row r="1814" spans="90:92" ht="18" customHeight="1">
      <c r="CL1814" s="121"/>
      <c r="CM1814" s="121"/>
      <c r="CN1814" s="121"/>
    </row>
    <row r="1815" spans="90:92" ht="18" customHeight="1">
      <c r="CL1815" s="121"/>
      <c r="CM1815" s="121"/>
      <c r="CN1815" s="121"/>
    </row>
    <row r="1816" spans="90:92" ht="18" customHeight="1">
      <c r="CL1816" s="121"/>
      <c r="CM1816" s="121"/>
      <c r="CN1816" s="121"/>
    </row>
    <row r="1817" spans="90:92" ht="18" customHeight="1">
      <c r="CL1817" s="121"/>
      <c r="CM1817" s="121"/>
      <c r="CN1817" s="121"/>
    </row>
    <row r="1818" spans="90:92" ht="18" customHeight="1">
      <c r="CL1818" s="121"/>
      <c r="CM1818" s="121"/>
      <c r="CN1818" s="121"/>
    </row>
    <row r="1819" spans="90:92" ht="18" customHeight="1">
      <c r="CL1819" s="121"/>
      <c r="CM1819" s="121"/>
      <c r="CN1819" s="121"/>
    </row>
    <row r="1820" spans="90:92" ht="18" customHeight="1">
      <c r="CL1820" s="121"/>
      <c r="CM1820" s="121"/>
      <c r="CN1820" s="121"/>
    </row>
    <row r="1821" spans="90:92" ht="18" customHeight="1">
      <c r="CL1821" s="121"/>
      <c r="CM1821" s="121"/>
      <c r="CN1821" s="121"/>
    </row>
    <row r="1822" spans="90:92" ht="18" customHeight="1">
      <c r="CL1822" s="121"/>
      <c r="CM1822" s="121"/>
      <c r="CN1822" s="121"/>
    </row>
    <row r="1823" spans="90:92" ht="18" customHeight="1">
      <c r="CL1823" s="121"/>
      <c r="CM1823" s="121"/>
      <c r="CN1823" s="121"/>
    </row>
    <row r="1824" spans="90:92" ht="18" customHeight="1">
      <c r="CL1824" s="121"/>
      <c r="CM1824" s="121"/>
      <c r="CN1824" s="121"/>
    </row>
    <row r="1825" spans="90:92" ht="18" customHeight="1">
      <c r="CL1825" s="121"/>
      <c r="CM1825" s="121"/>
      <c r="CN1825" s="121"/>
    </row>
    <row r="1826" spans="90:92" ht="18" customHeight="1">
      <c r="CL1826" s="121"/>
      <c r="CM1826" s="121"/>
      <c r="CN1826" s="121"/>
    </row>
    <row r="1827" spans="90:92" ht="18" customHeight="1">
      <c r="CL1827" s="121"/>
      <c r="CM1827" s="121"/>
      <c r="CN1827" s="121"/>
    </row>
    <row r="1828" spans="90:92" ht="18" customHeight="1">
      <c r="CL1828" s="121"/>
      <c r="CM1828" s="121"/>
      <c r="CN1828" s="121"/>
    </row>
    <row r="1829" spans="90:92" ht="18" customHeight="1">
      <c r="CL1829" s="121"/>
      <c r="CM1829" s="121"/>
      <c r="CN1829" s="121"/>
    </row>
    <row r="1830" spans="90:92" ht="18" customHeight="1">
      <c r="CL1830" s="121"/>
      <c r="CM1830" s="121"/>
      <c r="CN1830" s="121"/>
    </row>
    <row r="1831" spans="90:92" ht="18" customHeight="1">
      <c r="CL1831" s="121"/>
      <c r="CM1831" s="121"/>
      <c r="CN1831" s="121"/>
    </row>
    <row r="1832" spans="90:92" ht="18" customHeight="1">
      <c r="CL1832" s="121"/>
      <c r="CM1832" s="121"/>
      <c r="CN1832" s="121"/>
    </row>
    <row r="1833" spans="90:92" ht="18" customHeight="1">
      <c r="CL1833" s="121"/>
      <c r="CM1833" s="121"/>
      <c r="CN1833" s="121"/>
    </row>
    <row r="1834" spans="90:92" ht="18" customHeight="1">
      <c r="CL1834" s="121"/>
      <c r="CM1834" s="121"/>
      <c r="CN1834" s="121"/>
    </row>
    <row r="1835" spans="90:92" ht="18" customHeight="1">
      <c r="CL1835" s="121"/>
      <c r="CM1835" s="121"/>
      <c r="CN1835" s="121"/>
    </row>
    <row r="1836" spans="90:92" ht="18" customHeight="1">
      <c r="CL1836" s="121"/>
      <c r="CM1836" s="121"/>
      <c r="CN1836" s="121"/>
    </row>
    <row r="1837" spans="90:92" ht="18" customHeight="1">
      <c r="CL1837" s="121"/>
      <c r="CM1837" s="121"/>
      <c r="CN1837" s="121"/>
    </row>
    <row r="1838" spans="90:92" ht="18" customHeight="1">
      <c r="CL1838" s="121"/>
      <c r="CM1838" s="121"/>
      <c r="CN1838" s="121"/>
    </row>
    <row r="1839" spans="90:92" ht="18" customHeight="1">
      <c r="CL1839" s="121"/>
      <c r="CM1839" s="121"/>
      <c r="CN1839" s="121"/>
    </row>
    <row r="1840" spans="90:92" ht="18" customHeight="1">
      <c r="CL1840" s="121"/>
      <c r="CM1840" s="121"/>
      <c r="CN1840" s="121"/>
    </row>
    <row r="1841" spans="90:92" ht="18" customHeight="1">
      <c r="CL1841" s="121"/>
      <c r="CM1841" s="121"/>
      <c r="CN1841" s="121"/>
    </row>
    <row r="1842" spans="90:92" ht="18" customHeight="1">
      <c r="CL1842" s="121"/>
      <c r="CM1842" s="121"/>
      <c r="CN1842" s="121"/>
    </row>
    <row r="1843" spans="90:92" ht="18" customHeight="1">
      <c r="CL1843" s="121"/>
      <c r="CM1843" s="121"/>
      <c r="CN1843" s="121"/>
    </row>
    <row r="1844" spans="90:92" ht="18" customHeight="1">
      <c r="CL1844" s="121"/>
      <c r="CM1844" s="121"/>
      <c r="CN1844" s="121"/>
    </row>
    <row r="1845" spans="90:92" ht="18" customHeight="1">
      <c r="CL1845" s="121"/>
      <c r="CM1845" s="121"/>
      <c r="CN1845" s="121"/>
    </row>
    <row r="1846" spans="90:92" ht="18" customHeight="1">
      <c r="CL1846" s="121"/>
      <c r="CM1846" s="121"/>
      <c r="CN1846" s="121"/>
    </row>
    <row r="1847" spans="90:92" ht="18" customHeight="1">
      <c r="CL1847" s="121"/>
      <c r="CM1847" s="121"/>
      <c r="CN1847" s="121"/>
    </row>
    <row r="1848" spans="90:92" ht="18" customHeight="1">
      <c r="CL1848" s="121"/>
      <c r="CM1848" s="121"/>
      <c r="CN1848" s="121"/>
    </row>
    <row r="1849" spans="90:92" ht="18" customHeight="1">
      <c r="CL1849" s="121"/>
      <c r="CM1849" s="121"/>
      <c r="CN1849" s="121"/>
    </row>
    <row r="1850" spans="90:92" ht="18" customHeight="1">
      <c r="CL1850" s="121"/>
      <c r="CM1850" s="121"/>
      <c r="CN1850" s="121"/>
    </row>
    <row r="1851" spans="90:92" ht="18" customHeight="1">
      <c r="CL1851" s="121"/>
      <c r="CM1851" s="121"/>
      <c r="CN1851" s="121"/>
    </row>
    <row r="1852" spans="90:92" ht="18" customHeight="1">
      <c r="CL1852" s="121"/>
      <c r="CM1852" s="121"/>
      <c r="CN1852" s="121"/>
    </row>
    <row r="1853" spans="90:92" ht="18" customHeight="1">
      <c r="CL1853" s="121"/>
      <c r="CM1853" s="121"/>
      <c r="CN1853" s="121"/>
    </row>
    <row r="1854" spans="90:92" ht="18" customHeight="1">
      <c r="CL1854" s="121"/>
      <c r="CM1854" s="121"/>
      <c r="CN1854" s="121"/>
    </row>
    <row r="1855" spans="90:92" ht="18" customHeight="1">
      <c r="CL1855" s="121"/>
      <c r="CM1855" s="121"/>
      <c r="CN1855" s="121"/>
    </row>
    <row r="1856" spans="90:92" ht="18" customHeight="1">
      <c r="CL1856" s="121"/>
      <c r="CM1856" s="121"/>
      <c r="CN1856" s="121"/>
    </row>
    <row r="1857" spans="90:92" ht="18" customHeight="1">
      <c r="CL1857" s="121"/>
      <c r="CM1857" s="121"/>
      <c r="CN1857" s="121"/>
    </row>
    <row r="1858" spans="90:92" ht="18" customHeight="1">
      <c r="CL1858" s="121"/>
      <c r="CM1858" s="121"/>
      <c r="CN1858" s="121"/>
    </row>
    <row r="1859" spans="90:92" ht="18" customHeight="1">
      <c r="CL1859" s="121"/>
      <c r="CM1859" s="121"/>
      <c r="CN1859" s="121"/>
    </row>
    <row r="1860" spans="90:92" ht="18" customHeight="1">
      <c r="CL1860" s="121"/>
      <c r="CM1860" s="121"/>
      <c r="CN1860" s="121"/>
    </row>
    <row r="1861" spans="90:92" ht="18" customHeight="1">
      <c r="CL1861" s="121"/>
      <c r="CM1861" s="121"/>
      <c r="CN1861" s="121"/>
    </row>
    <row r="1862" spans="90:92" ht="18" customHeight="1">
      <c r="CL1862" s="121"/>
      <c r="CM1862" s="121"/>
      <c r="CN1862" s="121"/>
    </row>
    <row r="1863" spans="90:92" ht="18" customHeight="1">
      <c r="CL1863" s="121"/>
      <c r="CM1863" s="121"/>
      <c r="CN1863" s="121"/>
    </row>
    <row r="1864" spans="90:92" ht="18" customHeight="1">
      <c r="CL1864" s="121"/>
      <c r="CM1864" s="121"/>
      <c r="CN1864" s="121"/>
    </row>
    <row r="1865" spans="90:92" ht="18" customHeight="1">
      <c r="CL1865" s="121"/>
      <c r="CM1865" s="121"/>
      <c r="CN1865" s="121"/>
    </row>
    <row r="1866" spans="90:92" ht="18" customHeight="1">
      <c r="CL1866" s="121"/>
      <c r="CM1866" s="121"/>
      <c r="CN1866" s="121"/>
    </row>
    <row r="1867" spans="90:92" ht="18" customHeight="1">
      <c r="CL1867" s="121"/>
      <c r="CM1867" s="121"/>
      <c r="CN1867" s="121"/>
    </row>
    <row r="1868" spans="90:92" ht="18" customHeight="1">
      <c r="CL1868" s="121"/>
      <c r="CM1868" s="121"/>
      <c r="CN1868" s="121"/>
    </row>
    <row r="1869" spans="90:92" ht="18" customHeight="1">
      <c r="CL1869" s="121"/>
      <c r="CM1869" s="121"/>
      <c r="CN1869" s="121"/>
    </row>
    <row r="1870" spans="90:92" ht="18" customHeight="1">
      <c r="CL1870" s="121"/>
      <c r="CM1870" s="121"/>
      <c r="CN1870" s="121"/>
    </row>
    <row r="1871" spans="90:92" ht="18" customHeight="1">
      <c r="CL1871" s="121"/>
      <c r="CM1871" s="121"/>
      <c r="CN1871" s="121"/>
    </row>
    <row r="1872" spans="90:92" ht="18" customHeight="1">
      <c r="CL1872" s="121"/>
      <c r="CM1872" s="121"/>
      <c r="CN1872" s="121"/>
    </row>
    <row r="1873" spans="90:92" ht="18" customHeight="1">
      <c r="CL1873" s="121"/>
      <c r="CM1873" s="121"/>
      <c r="CN1873" s="121"/>
    </row>
    <row r="1874" spans="90:92" ht="18" customHeight="1">
      <c r="CL1874" s="121"/>
      <c r="CM1874" s="121"/>
      <c r="CN1874" s="121"/>
    </row>
    <row r="1875" spans="90:92" ht="18" customHeight="1">
      <c r="CL1875" s="121"/>
      <c r="CM1875" s="121"/>
      <c r="CN1875" s="121"/>
    </row>
    <row r="1876" spans="90:92" ht="18" customHeight="1">
      <c r="CL1876" s="121"/>
      <c r="CM1876" s="121"/>
      <c r="CN1876" s="121"/>
    </row>
    <row r="1877" spans="90:92" ht="18" customHeight="1">
      <c r="CL1877" s="121"/>
      <c r="CM1877" s="121"/>
      <c r="CN1877" s="121"/>
    </row>
    <row r="1878" spans="90:92" ht="18" customHeight="1">
      <c r="CL1878" s="121"/>
      <c r="CM1878" s="121"/>
      <c r="CN1878" s="121"/>
    </row>
    <row r="1879" spans="90:92" ht="18" customHeight="1">
      <c r="CL1879" s="121"/>
      <c r="CM1879" s="121"/>
      <c r="CN1879" s="121"/>
    </row>
    <row r="1880" spans="90:92" ht="18" customHeight="1">
      <c r="CL1880" s="121"/>
      <c r="CM1880" s="121"/>
      <c r="CN1880" s="121"/>
    </row>
    <row r="1881" spans="90:92" ht="18" customHeight="1">
      <c r="CL1881" s="121"/>
      <c r="CM1881" s="121"/>
      <c r="CN1881" s="121"/>
    </row>
    <row r="1882" spans="90:92" ht="18" customHeight="1">
      <c r="CL1882" s="121"/>
      <c r="CM1882" s="121"/>
      <c r="CN1882" s="121"/>
    </row>
    <row r="1883" spans="90:92" ht="18" customHeight="1">
      <c r="CL1883" s="121"/>
      <c r="CM1883" s="121"/>
      <c r="CN1883" s="121"/>
    </row>
    <row r="1884" spans="90:92" ht="18" customHeight="1">
      <c r="CL1884" s="121"/>
      <c r="CM1884" s="121"/>
      <c r="CN1884" s="121"/>
    </row>
    <row r="1885" spans="90:92" ht="18" customHeight="1">
      <c r="CL1885" s="121"/>
      <c r="CM1885" s="121"/>
      <c r="CN1885" s="121"/>
    </row>
    <row r="1886" spans="90:92" ht="18" customHeight="1">
      <c r="CL1886" s="121"/>
      <c r="CM1886" s="121"/>
      <c r="CN1886" s="121"/>
    </row>
    <row r="1887" spans="90:92" ht="18" customHeight="1">
      <c r="CL1887" s="121"/>
      <c r="CM1887" s="121"/>
      <c r="CN1887" s="121"/>
    </row>
    <row r="1888" spans="90:92" ht="18" customHeight="1">
      <c r="CL1888" s="121"/>
      <c r="CM1888" s="121"/>
      <c r="CN1888" s="121"/>
    </row>
    <row r="1889" spans="90:92" ht="18" customHeight="1">
      <c r="CL1889" s="121"/>
      <c r="CM1889" s="121"/>
      <c r="CN1889" s="121"/>
    </row>
    <row r="1890" spans="90:92" ht="18" customHeight="1">
      <c r="CL1890" s="121"/>
      <c r="CM1890" s="121"/>
      <c r="CN1890" s="121"/>
    </row>
    <row r="1891" spans="90:92" ht="18" customHeight="1">
      <c r="CL1891" s="121"/>
      <c r="CM1891" s="121"/>
      <c r="CN1891" s="121"/>
    </row>
    <row r="1892" spans="90:92" ht="18" customHeight="1">
      <c r="CL1892" s="121"/>
      <c r="CM1892" s="121"/>
      <c r="CN1892" s="121"/>
    </row>
    <row r="1893" spans="90:92" ht="18" customHeight="1">
      <c r="CL1893" s="121"/>
      <c r="CM1893" s="121"/>
      <c r="CN1893" s="121"/>
    </row>
    <row r="1894" spans="90:92" ht="18" customHeight="1">
      <c r="CL1894" s="121"/>
      <c r="CM1894" s="121"/>
      <c r="CN1894" s="121"/>
    </row>
    <row r="1895" spans="90:92" ht="18" customHeight="1">
      <c r="CL1895" s="121"/>
      <c r="CM1895" s="121"/>
      <c r="CN1895" s="121"/>
    </row>
    <row r="1896" spans="90:92" ht="18" customHeight="1">
      <c r="CL1896" s="121"/>
      <c r="CM1896" s="121"/>
      <c r="CN1896" s="121"/>
    </row>
    <row r="1897" spans="90:92" ht="18" customHeight="1">
      <c r="CL1897" s="121"/>
      <c r="CM1897" s="121"/>
      <c r="CN1897" s="121"/>
    </row>
    <row r="1898" spans="90:92" ht="18" customHeight="1">
      <c r="CL1898" s="121"/>
      <c r="CM1898" s="121"/>
      <c r="CN1898" s="121"/>
    </row>
    <row r="1899" spans="90:92" ht="18" customHeight="1">
      <c r="CL1899" s="121"/>
      <c r="CM1899" s="121"/>
      <c r="CN1899" s="121"/>
    </row>
    <row r="1900" spans="90:92" ht="18" customHeight="1">
      <c r="CL1900" s="121"/>
      <c r="CM1900" s="121"/>
      <c r="CN1900" s="121"/>
    </row>
    <row r="1901" spans="90:92" ht="18" customHeight="1">
      <c r="CL1901" s="121"/>
      <c r="CM1901" s="121"/>
      <c r="CN1901" s="121"/>
    </row>
    <row r="1902" spans="90:92" ht="18" customHeight="1">
      <c r="CL1902" s="121"/>
      <c r="CM1902" s="121"/>
      <c r="CN1902" s="121"/>
    </row>
    <row r="1903" spans="90:92" ht="18" customHeight="1">
      <c r="CL1903" s="121"/>
      <c r="CM1903" s="121"/>
      <c r="CN1903" s="121"/>
    </row>
    <row r="1904" spans="90:92" ht="18" customHeight="1">
      <c r="CL1904" s="121"/>
      <c r="CM1904" s="121"/>
      <c r="CN1904" s="121"/>
    </row>
    <row r="1905" spans="90:92" ht="18" customHeight="1">
      <c r="CL1905" s="121"/>
      <c r="CM1905" s="121"/>
      <c r="CN1905" s="121"/>
    </row>
    <row r="1906" spans="90:92" ht="18" customHeight="1">
      <c r="CL1906" s="121"/>
      <c r="CM1906" s="121"/>
      <c r="CN1906" s="121"/>
    </row>
    <row r="1907" spans="90:92" ht="18" customHeight="1">
      <c r="CL1907" s="121"/>
      <c r="CM1907" s="121"/>
      <c r="CN1907" s="121"/>
    </row>
    <row r="1908" spans="90:92" ht="18" customHeight="1">
      <c r="CL1908" s="121"/>
      <c r="CM1908" s="121"/>
      <c r="CN1908" s="121"/>
    </row>
    <row r="1909" spans="90:92" ht="18" customHeight="1">
      <c r="CL1909" s="121"/>
      <c r="CM1909" s="121"/>
      <c r="CN1909" s="121"/>
    </row>
    <row r="1910" spans="90:92" ht="18" customHeight="1">
      <c r="CL1910" s="121"/>
      <c r="CM1910" s="121"/>
      <c r="CN1910" s="121"/>
    </row>
    <row r="1911" spans="90:92" ht="18" customHeight="1">
      <c r="CL1911" s="121"/>
      <c r="CM1911" s="121"/>
      <c r="CN1911" s="121"/>
    </row>
    <row r="1912" spans="90:92" ht="18" customHeight="1">
      <c r="CL1912" s="121"/>
      <c r="CM1912" s="121"/>
      <c r="CN1912" s="121"/>
    </row>
    <row r="1913" spans="90:92" ht="18" customHeight="1">
      <c r="CL1913" s="121"/>
      <c r="CM1913" s="121"/>
      <c r="CN1913" s="121"/>
    </row>
    <row r="1914" spans="90:92" ht="18" customHeight="1">
      <c r="CL1914" s="121"/>
      <c r="CM1914" s="121"/>
      <c r="CN1914" s="121"/>
    </row>
    <row r="1915" spans="90:92" ht="18" customHeight="1">
      <c r="CL1915" s="121"/>
      <c r="CM1915" s="121"/>
      <c r="CN1915" s="121"/>
    </row>
    <row r="1916" spans="90:92" ht="18" customHeight="1">
      <c r="CL1916" s="121"/>
      <c r="CM1916" s="121"/>
      <c r="CN1916" s="121"/>
    </row>
    <row r="1917" spans="90:92" ht="18" customHeight="1">
      <c r="CL1917" s="121"/>
      <c r="CM1917" s="121"/>
      <c r="CN1917" s="121"/>
    </row>
    <row r="1918" spans="90:92" ht="18" customHeight="1">
      <c r="CL1918" s="121"/>
      <c r="CM1918" s="121"/>
      <c r="CN1918" s="121"/>
    </row>
    <row r="1919" spans="90:92" ht="18" customHeight="1">
      <c r="CL1919" s="121"/>
      <c r="CM1919" s="121"/>
      <c r="CN1919" s="121"/>
    </row>
    <row r="1920" spans="90:92" ht="18" customHeight="1">
      <c r="CL1920" s="121"/>
      <c r="CM1920" s="121"/>
      <c r="CN1920" s="121"/>
    </row>
    <row r="1921" spans="90:92" ht="18" customHeight="1">
      <c r="CL1921" s="121"/>
      <c r="CM1921" s="121"/>
      <c r="CN1921" s="121"/>
    </row>
    <row r="1922" spans="90:92" ht="18" customHeight="1">
      <c r="CL1922" s="121"/>
      <c r="CM1922" s="121"/>
      <c r="CN1922" s="121"/>
    </row>
    <row r="1923" spans="90:92" ht="18" customHeight="1">
      <c r="CL1923" s="121"/>
      <c r="CM1923" s="121"/>
      <c r="CN1923" s="121"/>
    </row>
    <row r="1924" spans="90:92" ht="18" customHeight="1">
      <c r="CL1924" s="121"/>
      <c r="CM1924" s="121"/>
      <c r="CN1924" s="121"/>
    </row>
    <row r="1925" spans="90:92" ht="18" customHeight="1">
      <c r="CL1925" s="121"/>
      <c r="CM1925" s="121"/>
      <c r="CN1925" s="121"/>
    </row>
    <row r="1926" spans="90:92" ht="18" customHeight="1">
      <c r="CL1926" s="121"/>
      <c r="CM1926" s="121"/>
      <c r="CN1926" s="121"/>
    </row>
    <row r="1927" spans="90:92" ht="18" customHeight="1">
      <c r="CL1927" s="121"/>
      <c r="CM1927" s="121"/>
      <c r="CN1927" s="121"/>
    </row>
    <row r="1928" spans="90:92" ht="18" customHeight="1">
      <c r="CL1928" s="121"/>
      <c r="CM1928" s="121"/>
      <c r="CN1928" s="121"/>
    </row>
    <row r="1929" spans="90:92" ht="18" customHeight="1">
      <c r="CL1929" s="121"/>
      <c r="CM1929" s="121"/>
      <c r="CN1929" s="121"/>
    </row>
    <row r="1930" spans="90:92" ht="18" customHeight="1">
      <c r="CL1930" s="121"/>
      <c r="CM1930" s="121"/>
      <c r="CN1930" s="121"/>
    </row>
    <row r="1931" spans="90:92" ht="18" customHeight="1">
      <c r="CL1931" s="121"/>
      <c r="CM1931" s="121"/>
      <c r="CN1931" s="121"/>
    </row>
    <row r="1932" spans="90:92" ht="18" customHeight="1">
      <c r="CL1932" s="121"/>
      <c r="CM1932" s="121"/>
      <c r="CN1932" s="121"/>
    </row>
    <row r="1933" spans="90:92" ht="18" customHeight="1">
      <c r="CL1933" s="121"/>
      <c r="CM1933" s="121"/>
      <c r="CN1933" s="121"/>
    </row>
    <row r="1934" spans="90:92" ht="18" customHeight="1">
      <c r="CL1934" s="121"/>
      <c r="CM1934" s="121"/>
      <c r="CN1934" s="121"/>
    </row>
    <row r="1935" spans="90:92" ht="18" customHeight="1">
      <c r="CL1935" s="121"/>
      <c r="CM1935" s="121"/>
      <c r="CN1935" s="121"/>
    </row>
    <row r="1936" spans="90:92" ht="18" customHeight="1">
      <c r="CL1936" s="121"/>
      <c r="CM1936" s="121"/>
      <c r="CN1936" s="121"/>
    </row>
    <row r="1937" spans="90:92" ht="18" customHeight="1">
      <c r="CL1937" s="121"/>
      <c r="CM1937" s="121"/>
      <c r="CN1937" s="121"/>
    </row>
    <row r="1938" spans="90:92" ht="18" customHeight="1">
      <c r="CL1938" s="121"/>
      <c r="CM1938" s="121"/>
      <c r="CN1938" s="121"/>
    </row>
    <row r="1939" spans="90:92" ht="18" customHeight="1">
      <c r="CL1939" s="121"/>
      <c r="CM1939" s="121"/>
      <c r="CN1939" s="121"/>
    </row>
    <row r="1940" spans="90:92" ht="18" customHeight="1">
      <c r="CL1940" s="121"/>
      <c r="CM1940" s="121"/>
      <c r="CN1940" s="121"/>
    </row>
    <row r="1941" spans="90:92" ht="18" customHeight="1">
      <c r="CL1941" s="121"/>
      <c r="CM1941" s="121"/>
      <c r="CN1941" s="121"/>
    </row>
    <row r="1942" spans="90:92" ht="18" customHeight="1">
      <c r="CL1942" s="121"/>
      <c r="CM1942" s="121"/>
      <c r="CN1942" s="121"/>
    </row>
    <row r="1943" spans="90:92" ht="18" customHeight="1">
      <c r="CL1943" s="121"/>
      <c r="CM1943" s="121"/>
      <c r="CN1943" s="121"/>
    </row>
    <row r="1944" spans="90:92" ht="18" customHeight="1">
      <c r="CL1944" s="121"/>
      <c r="CM1944" s="121"/>
      <c r="CN1944" s="121"/>
    </row>
    <row r="1945" spans="90:92" ht="18" customHeight="1">
      <c r="CL1945" s="121"/>
      <c r="CM1945" s="121"/>
      <c r="CN1945" s="121"/>
    </row>
    <row r="1946" spans="90:92" ht="18" customHeight="1">
      <c r="CL1946" s="121"/>
      <c r="CM1946" s="121"/>
      <c r="CN1946" s="121"/>
    </row>
    <row r="1947" spans="90:92" ht="18" customHeight="1">
      <c r="CL1947" s="121"/>
      <c r="CM1947" s="121"/>
      <c r="CN1947" s="121"/>
    </row>
    <row r="1948" spans="90:92" ht="18" customHeight="1">
      <c r="CL1948" s="121"/>
      <c r="CM1948" s="121"/>
      <c r="CN1948" s="121"/>
    </row>
    <row r="1949" spans="90:92" ht="18" customHeight="1">
      <c r="CL1949" s="121"/>
      <c r="CM1949" s="121"/>
      <c r="CN1949" s="121"/>
    </row>
    <row r="1950" spans="90:92" ht="18" customHeight="1">
      <c r="CL1950" s="121"/>
      <c r="CM1950" s="121"/>
      <c r="CN1950" s="121"/>
    </row>
    <row r="1951" spans="90:92" ht="18" customHeight="1">
      <c r="CL1951" s="121"/>
      <c r="CM1951" s="121"/>
      <c r="CN1951" s="121"/>
    </row>
    <row r="1952" spans="90:92" ht="18" customHeight="1">
      <c r="CL1952" s="121"/>
      <c r="CM1952" s="121"/>
      <c r="CN1952" s="121"/>
    </row>
    <row r="1953" spans="90:92" ht="18" customHeight="1">
      <c r="CL1953" s="121"/>
      <c r="CM1953" s="121"/>
      <c r="CN1953" s="121"/>
    </row>
    <row r="1954" spans="90:92" ht="18" customHeight="1">
      <c r="CL1954" s="121"/>
      <c r="CM1954" s="121"/>
      <c r="CN1954" s="121"/>
    </row>
    <row r="1955" spans="90:92" ht="18" customHeight="1">
      <c r="CL1955" s="121"/>
      <c r="CM1955" s="121"/>
      <c r="CN1955" s="121"/>
    </row>
    <row r="1956" spans="90:92" ht="18" customHeight="1">
      <c r="CL1956" s="121"/>
      <c r="CM1956" s="121"/>
      <c r="CN1956" s="121"/>
    </row>
    <row r="1957" spans="90:92" ht="18" customHeight="1">
      <c r="CL1957" s="121"/>
      <c r="CM1957" s="121"/>
      <c r="CN1957" s="121"/>
    </row>
    <row r="1958" spans="90:92" ht="18" customHeight="1">
      <c r="CL1958" s="121"/>
      <c r="CM1958" s="121"/>
      <c r="CN1958" s="121"/>
    </row>
    <row r="1959" spans="90:92" ht="18" customHeight="1">
      <c r="CL1959" s="121"/>
      <c r="CM1959" s="121"/>
      <c r="CN1959" s="121"/>
    </row>
    <row r="1960" spans="90:92" ht="18" customHeight="1">
      <c r="CL1960" s="121"/>
      <c r="CM1960" s="121"/>
      <c r="CN1960" s="121"/>
    </row>
    <row r="1961" spans="90:92" ht="18" customHeight="1">
      <c r="CL1961" s="121"/>
      <c r="CM1961" s="121"/>
      <c r="CN1961" s="121"/>
    </row>
    <row r="1962" spans="90:92" ht="18" customHeight="1">
      <c r="CL1962" s="121"/>
      <c r="CM1962" s="121"/>
      <c r="CN1962" s="121"/>
    </row>
    <row r="1963" spans="90:92" ht="18" customHeight="1">
      <c r="CL1963" s="121"/>
      <c r="CM1963" s="121"/>
      <c r="CN1963" s="121"/>
    </row>
    <row r="1964" spans="90:92" ht="18" customHeight="1">
      <c r="CL1964" s="121"/>
      <c r="CM1964" s="121"/>
      <c r="CN1964" s="121"/>
    </row>
    <row r="1965" spans="90:92" ht="18" customHeight="1">
      <c r="CL1965" s="121"/>
      <c r="CM1965" s="121"/>
      <c r="CN1965" s="121"/>
    </row>
    <row r="1966" spans="90:92" ht="18" customHeight="1">
      <c r="CL1966" s="121"/>
      <c r="CM1966" s="121"/>
      <c r="CN1966" s="121"/>
    </row>
    <row r="1967" spans="90:92" ht="18" customHeight="1">
      <c r="CL1967" s="121"/>
      <c r="CM1967" s="121"/>
      <c r="CN1967" s="121"/>
    </row>
    <row r="1968" spans="90:92" ht="18" customHeight="1">
      <c r="CL1968" s="121"/>
      <c r="CM1968" s="121"/>
      <c r="CN1968" s="121"/>
    </row>
    <row r="1969" spans="90:92" ht="18" customHeight="1">
      <c r="CL1969" s="121"/>
      <c r="CM1969" s="121"/>
      <c r="CN1969" s="121"/>
    </row>
    <row r="1970" spans="90:92" ht="18" customHeight="1">
      <c r="CL1970" s="121"/>
      <c r="CM1970" s="121"/>
      <c r="CN1970" s="121"/>
    </row>
    <row r="1971" spans="90:92" ht="18" customHeight="1">
      <c r="CL1971" s="121"/>
      <c r="CM1971" s="121"/>
      <c r="CN1971" s="121"/>
    </row>
    <row r="1972" spans="90:92" ht="18" customHeight="1">
      <c r="CL1972" s="121"/>
      <c r="CM1972" s="121"/>
      <c r="CN1972" s="121"/>
    </row>
    <row r="1973" spans="90:92" ht="18" customHeight="1">
      <c r="CL1973" s="121"/>
      <c r="CM1973" s="121"/>
      <c r="CN1973" s="121"/>
    </row>
    <row r="1974" spans="90:92" ht="18" customHeight="1">
      <c r="CL1974" s="121"/>
      <c r="CM1974" s="121"/>
      <c r="CN1974" s="121"/>
    </row>
    <row r="1975" spans="90:92" ht="18" customHeight="1">
      <c r="CL1975" s="121"/>
      <c r="CM1975" s="121"/>
      <c r="CN1975" s="121"/>
    </row>
    <row r="1976" spans="90:92" ht="18" customHeight="1">
      <c r="CL1976" s="121"/>
      <c r="CM1976" s="121"/>
      <c r="CN1976" s="121"/>
    </row>
    <row r="1977" spans="90:92" ht="18" customHeight="1">
      <c r="CL1977" s="121"/>
      <c r="CM1977" s="121"/>
      <c r="CN1977" s="121"/>
    </row>
    <row r="1978" spans="90:92" ht="18" customHeight="1">
      <c r="CL1978" s="121"/>
      <c r="CM1978" s="121"/>
      <c r="CN1978" s="121"/>
    </row>
    <row r="1979" spans="90:92" ht="18" customHeight="1">
      <c r="CL1979" s="121"/>
      <c r="CM1979" s="121"/>
      <c r="CN1979" s="121"/>
    </row>
    <row r="1980" spans="90:92" ht="18" customHeight="1">
      <c r="CL1980" s="121"/>
      <c r="CM1980" s="121"/>
      <c r="CN1980" s="121"/>
    </row>
    <row r="1981" spans="90:92" ht="18" customHeight="1">
      <c r="CL1981" s="121"/>
      <c r="CM1981" s="121"/>
      <c r="CN1981" s="121"/>
    </row>
    <row r="1982" spans="90:92" ht="18" customHeight="1">
      <c r="CL1982" s="121"/>
      <c r="CM1982" s="121"/>
      <c r="CN1982" s="121"/>
    </row>
    <row r="1983" spans="90:92" ht="18" customHeight="1">
      <c r="CL1983" s="121"/>
      <c r="CM1983" s="121"/>
      <c r="CN1983" s="121"/>
    </row>
    <row r="1984" spans="90:92" ht="18" customHeight="1">
      <c r="CL1984" s="121"/>
      <c r="CM1984" s="121"/>
      <c r="CN1984" s="121"/>
    </row>
    <row r="1985" spans="90:92" ht="18" customHeight="1">
      <c r="CL1985" s="121"/>
      <c r="CM1985" s="121"/>
      <c r="CN1985" s="121"/>
    </row>
    <row r="1986" spans="90:92" ht="18" customHeight="1">
      <c r="CL1986" s="121"/>
      <c r="CM1986" s="121"/>
      <c r="CN1986" s="121"/>
    </row>
    <row r="1987" spans="90:92" ht="18" customHeight="1">
      <c r="CL1987" s="121"/>
      <c r="CM1987" s="121"/>
      <c r="CN1987" s="121"/>
    </row>
    <row r="1988" spans="90:92" ht="18" customHeight="1">
      <c r="CL1988" s="121"/>
      <c r="CM1988" s="121"/>
      <c r="CN1988" s="121"/>
    </row>
    <row r="1989" spans="90:92" ht="18" customHeight="1">
      <c r="CL1989" s="121"/>
      <c r="CM1989" s="121"/>
      <c r="CN1989" s="121"/>
    </row>
    <row r="1990" spans="90:92" ht="18" customHeight="1">
      <c r="CL1990" s="121"/>
      <c r="CM1990" s="121"/>
      <c r="CN1990" s="121"/>
    </row>
    <row r="1991" spans="90:92" ht="18" customHeight="1">
      <c r="CL1991" s="121"/>
      <c r="CM1991" s="121"/>
      <c r="CN1991" s="121"/>
    </row>
    <row r="1992" spans="90:92" ht="18" customHeight="1">
      <c r="CL1992" s="121"/>
      <c r="CM1992" s="121"/>
      <c r="CN1992" s="121"/>
    </row>
    <row r="1993" spans="90:92" ht="18" customHeight="1">
      <c r="CL1993" s="121"/>
      <c r="CM1993" s="121"/>
      <c r="CN1993" s="121"/>
    </row>
    <row r="1994" spans="90:92" ht="18" customHeight="1">
      <c r="CL1994" s="121"/>
      <c r="CM1994" s="121"/>
      <c r="CN1994" s="121"/>
    </row>
    <row r="1995" spans="90:92" ht="18" customHeight="1">
      <c r="CL1995" s="121"/>
      <c r="CM1995" s="121"/>
      <c r="CN1995" s="121"/>
    </row>
    <row r="1996" spans="90:92" ht="18" customHeight="1">
      <c r="CL1996" s="121"/>
      <c r="CM1996" s="121"/>
      <c r="CN1996" s="121"/>
    </row>
    <row r="1997" spans="90:92" ht="18" customHeight="1">
      <c r="CL1997" s="121"/>
      <c r="CM1997" s="121"/>
      <c r="CN1997" s="121"/>
    </row>
    <row r="1998" spans="90:92" ht="18" customHeight="1">
      <c r="CL1998" s="121"/>
      <c r="CM1998" s="121"/>
      <c r="CN1998" s="121"/>
    </row>
    <row r="1999" spans="90:92" ht="18" customHeight="1">
      <c r="CL1999" s="121"/>
      <c r="CM1999" s="121"/>
      <c r="CN1999" s="121"/>
    </row>
    <row r="2000" spans="90:92" ht="18" customHeight="1">
      <c r="CL2000" s="121"/>
      <c r="CM2000" s="121"/>
      <c r="CN2000" s="121"/>
    </row>
    <row r="2001" spans="90:92" ht="18" customHeight="1">
      <c r="CL2001" s="121"/>
      <c r="CM2001" s="121"/>
      <c r="CN2001" s="121"/>
    </row>
    <row r="2002" spans="90:92" ht="18" customHeight="1">
      <c r="CL2002" s="121"/>
      <c r="CM2002" s="121"/>
      <c r="CN2002" s="121"/>
    </row>
    <row r="2003" spans="90:92" ht="18" customHeight="1">
      <c r="CL2003" s="121"/>
      <c r="CM2003" s="121"/>
      <c r="CN2003" s="121"/>
    </row>
    <row r="2004" spans="90:92" ht="18" customHeight="1">
      <c r="CL2004" s="121"/>
      <c r="CM2004" s="121"/>
      <c r="CN2004" s="121"/>
    </row>
    <row r="2005" spans="90:92" ht="18" customHeight="1">
      <c r="CL2005" s="121"/>
      <c r="CM2005" s="121"/>
      <c r="CN2005" s="121"/>
    </row>
    <row r="2006" spans="90:92" ht="18" customHeight="1">
      <c r="CL2006" s="121"/>
      <c r="CM2006" s="121"/>
      <c r="CN2006" s="121"/>
    </row>
    <row r="2007" spans="90:92" ht="18" customHeight="1">
      <c r="CL2007" s="121"/>
      <c r="CM2007" s="121"/>
      <c r="CN2007" s="121"/>
    </row>
    <row r="2008" spans="90:92" ht="18" customHeight="1">
      <c r="CL2008" s="121"/>
      <c r="CM2008" s="121"/>
      <c r="CN2008" s="121"/>
    </row>
    <row r="2009" spans="90:92" ht="18" customHeight="1">
      <c r="CL2009" s="121"/>
      <c r="CM2009" s="121"/>
      <c r="CN2009" s="121"/>
    </row>
    <row r="2010" spans="90:92" ht="18" customHeight="1">
      <c r="CL2010" s="121"/>
      <c r="CM2010" s="121"/>
      <c r="CN2010" s="121"/>
    </row>
    <row r="2011" spans="90:92" ht="18" customHeight="1">
      <c r="CL2011" s="121"/>
      <c r="CM2011" s="121"/>
      <c r="CN2011" s="121"/>
    </row>
    <row r="2012" spans="90:92" ht="18" customHeight="1">
      <c r="CL2012" s="121"/>
      <c r="CM2012" s="121"/>
      <c r="CN2012" s="121"/>
    </row>
    <row r="2013" spans="90:92" ht="18" customHeight="1">
      <c r="CL2013" s="121"/>
      <c r="CM2013" s="121"/>
      <c r="CN2013" s="121"/>
    </row>
    <row r="2014" spans="90:92" ht="18" customHeight="1">
      <c r="CL2014" s="121"/>
      <c r="CM2014" s="121"/>
      <c r="CN2014" s="121"/>
    </row>
    <row r="2015" spans="90:92" ht="18" customHeight="1">
      <c r="CL2015" s="121"/>
      <c r="CM2015" s="121"/>
      <c r="CN2015" s="121"/>
    </row>
    <row r="2016" spans="90:92" ht="18" customHeight="1">
      <c r="CL2016" s="121"/>
      <c r="CM2016" s="121"/>
      <c r="CN2016" s="121"/>
    </row>
    <row r="2017" spans="90:92" ht="18" customHeight="1">
      <c r="CL2017" s="121"/>
      <c r="CM2017" s="121"/>
      <c r="CN2017" s="121"/>
    </row>
    <row r="2018" spans="90:92" ht="18" customHeight="1">
      <c r="CL2018" s="121"/>
      <c r="CM2018" s="121"/>
      <c r="CN2018" s="121"/>
    </row>
    <row r="2019" spans="90:92" ht="18" customHeight="1">
      <c r="CL2019" s="121"/>
      <c r="CM2019" s="121"/>
      <c r="CN2019" s="121"/>
    </row>
    <row r="2020" spans="90:92" ht="18" customHeight="1">
      <c r="CL2020" s="121"/>
      <c r="CM2020" s="121"/>
      <c r="CN2020" s="121"/>
    </row>
    <row r="2021" spans="90:92" ht="18" customHeight="1">
      <c r="CL2021" s="121"/>
      <c r="CM2021" s="121"/>
      <c r="CN2021" s="121"/>
    </row>
    <row r="2022" spans="90:92" ht="18" customHeight="1">
      <c r="CL2022" s="121"/>
      <c r="CM2022" s="121"/>
      <c r="CN2022" s="121"/>
    </row>
    <row r="2023" spans="90:92" ht="18" customHeight="1">
      <c r="CL2023" s="121"/>
      <c r="CM2023" s="121"/>
      <c r="CN2023" s="121"/>
    </row>
    <row r="2024" spans="90:92" ht="18" customHeight="1">
      <c r="CL2024" s="121"/>
      <c r="CM2024" s="121"/>
      <c r="CN2024" s="121"/>
    </row>
    <row r="2025" spans="90:92" ht="18" customHeight="1">
      <c r="CL2025" s="121"/>
      <c r="CM2025" s="121"/>
      <c r="CN2025" s="121"/>
    </row>
    <row r="2026" spans="90:92" ht="18" customHeight="1">
      <c r="CL2026" s="121"/>
      <c r="CM2026" s="121"/>
      <c r="CN2026" s="121"/>
    </row>
    <row r="2027" spans="90:92" ht="18" customHeight="1">
      <c r="CL2027" s="121"/>
      <c r="CM2027" s="121"/>
      <c r="CN2027" s="121"/>
    </row>
    <row r="2028" spans="90:92" ht="18" customHeight="1">
      <c r="CL2028" s="121"/>
      <c r="CM2028" s="121"/>
      <c r="CN2028" s="121"/>
    </row>
    <row r="2029" spans="90:92" ht="18" customHeight="1">
      <c r="CL2029" s="121"/>
      <c r="CM2029" s="121"/>
      <c r="CN2029" s="121"/>
    </row>
    <row r="2030" spans="90:92" ht="18" customHeight="1">
      <c r="CL2030" s="121"/>
      <c r="CM2030" s="121"/>
      <c r="CN2030" s="121"/>
    </row>
    <row r="2031" spans="90:92" ht="18" customHeight="1">
      <c r="CL2031" s="121"/>
      <c r="CM2031" s="121"/>
      <c r="CN2031" s="121"/>
    </row>
    <row r="2032" spans="90:92" ht="18" customHeight="1">
      <c r="CL2032" s="121"/>
      <c r="CM2032" s="121"/>
      <c r="CN2032" s="121"/>
    </row>
    <row r="2033" spans="90:92" ht="18" customHeight="1">
      <c r="CL2033" s="121"/>
      <c r="CM2033" s="121"/>
      <c r="CN2033" s="121"/>
    </row>
    <row r="2034" spans="90:92" ht="18" customHeight="1">
      <c r="CL2034" s="121"/>
      <c r="CM2034" s="121"/>
      <c r="CN2034" s="121"/>
    </row>
    <row r="2035" spans="90:92" ht="18" customHeight="1">
      <c r="CL2035" s="121"/>
      <c r="CM2035" s="121"/>
      <c r="CN2035" s="121"/>
    </row>
    <row r="2036" spans="90:92" ht="18" customHeight="1">
      <c r="CL2036" s="121"/>
      <c r="CM2036" s="121"/>
      <c r="CN2036" s="121"/>
    </row>
    <row r="2037" spans="90:92" ht="18" customHeight="1">
      <c r="CL2037" s="121"/>
      <c r="CM2037" s="121"/>
      <c r="CN2037" s="121"/>
    </row>
    <row r="2038" spans="90:92" ht="18" customHeight="1">
      <c r="CL2038" s="121"/>
      <c r="CM2038" s="121"/>
      <c r="CN2038" s="121"/>
    </row>
    <row r="2039" spans="90:92" ht="18" customHeight="1">
      <c r="CL2039" s="121"/>
      <c r="CM2039" s="121"/>
      <c r="CN2039" s="121"/>
    </row>
    <row r="2040" spans="90:92" ht="18" customHeight="1">
      <c r="CL2040" s="121"/>
      <c r="CM2040" s="121"/>
      <c r="CN2040" s="121"/>
    </row>
    <row r="2041" spans="90:92" ht="18" customHeight="1">
      <c r="CL2041" s="121"/>
      <c r="CM2041" s="121"/>
      <c r="CN2041" s="121"/>
    </row>
    <row r="2042" spans="90:92" ht="18" customHeight="1">
      <c r="CL2042" s="121"/>
      <c r="CM2042" s="121"/>
      <c r="CN2042" s="121"/>
    </row>
    <row r="2043" spans="90:92" ht="18" customHeight="1">
      <c r="CL2043" s="121"/>
      <c r="CM2043" s="121"/>
      <c r="CN2043" s="121"/>
    </row>
    <row r="2044" spans="90:92" ht="18" customHeight="1">
      <c r="CL2044" s="121"/>
      <c r="CM2044" s="121"/>
      <c r="CN2044" s="121"/>
    </row>
    <row r="2045" spans="90:92" ht="18" customHeight="1">
      <c r="CL2045" s="121"/>
      <c r="CM2045" s="121"/>
      <c r="CN2045" s="121"/>
    </row>
    <row r="2046" spans="90:92" ht="18" customHeight="1">
      <c r="CL2046" s="121"/>
      <c r="CM2046" s="121"/>
      <c r="CN2046" s="121"/>
    </row>
    <row r="2047" spans="90:92" ht="18" customHeight="1">
      <c r="CL2047" s="121"/>
      <c r="CM2047" s="121"/>
      <c r="CN2047" s="121"/>
    </row>
    <row r="2048" spans="90:92" ht="18" customHeight="1">
      <c r="CL2048" s="121"/>
      <c r="CM2048" s="121"/>
      <c r="CN2048" s="121"/>
    </row>
    <row r="2049" spans="90:92" ht="18" customHeight="1">
      <c r="CL2049" s="121"/>
      <c r="CM2049" s="121"/>
      <c r="CN2049" s="121"/>
    </row>
    <row r="2050" spans="90:92" ht="18" customHeight="1">
      <c r="CL2050" s="121"/>
      <c r="CM2050" s="121"/>
      <c r="CN2050" s="121"/>
    </row>
    <row r="2051" spans="90:92" ht="18" customHeight="1">
      <c r="CL2051" s="121"/>
      <c r="CM2051" s="121"/>
      <c r="CN2051" s="121"/>
    </row>
    <row r="2052" spans="90:92" ht="18" customHeight="1">
      <c r="CL2052" s="121"/>
      <c r="CM2052" s="121"/>
      <c r="CN2052" s="121"/>
    </row>
    <row r="2053" spans="90:92" ht="18" customHeight="1">
      <c r="CL2053" s="121"/>
      <c r="CM2053" s="121"/>
      <c r="CN2053" s="121"/>
    </row>
    <row r="2054" spans="90:92" ht="18" customHeight="1">
      <c r="CL2054" s="121"/>
      <c r="CM2054" s="121"/>
      <c r="CN2054" s="121"/>
    </row>
    <row r="2055" spans="90:92" ht="18" customHeight="1">
      <c r="CL2055" s="121"/>
      <c r="CM2055" s="121"/>
      <c r="CN2055" s="121"/>
    </row>
    <row r="2056" spans="90:92" ht="18" customHeight="1">
      <c r="CL2056" s="121"/>
      <c r="CM2056" s="121"/>
      <c r="CN2056" s="121"/>
    </row>
    <row r="2057" spans="90:92" ht="18" customHeight="1">
      <c r="CL2057" s="121"/>
      <c r="CM2057" s="121"/>
      <c r="CN2057" s="121"/>
    </row>
    <row r="2058" spans="90:92" ht="18" customHeight="1">
      <c r="CL2058" s="121"/>
      <c r="CM2058" s="121"/>
      <c r="CN2058" s="121"/>
    </row>
    <row r="2059" spans="90:92" ht="18" customHeight="1">
      <c r="CL2059" s="121"/>
      <c r="CM2059" s="121"/>
      <c r="CN2059" s="121"/>
    </row>
    <row r="2060" spans="90:92" ht="18" customHeight="1">
      <c r="CL2060" s="121"/>
      <c r="CM2060" s="121"/>
      <c r="CN2060" s="121"/>
    </row>
    <row r="2061" spans="90:92" ht="18" customHeight="1">
      <c r="CL2061" s="121"/>
      <c r="CM2061" s="121"/>
      <c r="CN2061" s="121"/>
    </row>
    <row r="2062" spans="90:92" ht="18" customHeight="1">
      <c r="CL2062" s="121"/>
      <c r="CM2062" s="121"/>
      <c r="CN2062" s="121"/>
    </row>
    <row r="2063" spans="90:92" ht="18" customHeight="1">
      <c r="CL2063" s="121"/>
      <c r="CM2063" s="121"/>
      <c r="CN2063" s="121"/>
    </row>
    <row r="2064" spans="90:92" ht="18" customHeight="1">
      <c r="CL2064" s="121"/>
      <c r="CM2064" s="121"/>
      <c r="CN2064" s="121"/>
    </row>
    <row r="2065" spans="90:92" ht="18" customHeight="1">
      <c r="CL2065" s="121"/>
      <c r="CM2065" s="121"/>
      <c r="CN2065" s="121"/>
    </row>
    <row r="2066" spans="90:92" ht="18" customHeight="1">
      <c r="CL2066" s="121"/>
      <c r="CM2066" s="121"/>
      <c r="CN2066" s="121"/>
    </row>
    <row r="2067" spans="90:92" ht="18" customHeight="1">
      <c r="CL2067" s="121"/>
      <c r="CM2067" s="121"/>
      <c r="CN2067" s="121"/>
    </row>
    <row r="2068" spans="90:92" ht="18" customHeight="1">
      <c r="CL2068" s="121"/>
      <c r="CM2068" s="121"/>
      <c r="CN2068" s="121"/>
    </row>
    <row r="2069" spans="90:92" ht="18" customHeight="1">
      <c r="CL2069" s="121"/>
      <c r="CM2069" s="121"/>
      <c r="CN2069" s="121"/>
    </row>
    <row r="2070" spans="90:92" ht="18" customHeight="1">
      <c r="CL2070" s="121"/>
      <c r="CM2070" s="121"/>
      <c r="CN2070" s="121"/>
    </row>
    <row r="2071" spans="90:92" ht="18" customHeight="1">
      <c r="CL2071" s="121"/>
      <c r="CM2071" s="121"/>
      <c r="CN2071" s="121"/>
    </row>
    <row r="2072" spans="90:92" ht="18" customHeight="1">
      <c r="CL2072" s="121"/>
      <c r="CM2072" s="121"/>
      <c r="CN2072" s="121"/>
    </row>
    <row r="2073" spans="90:92" ht="18" customHeight="1">
      <c r="CL2073" s="121"/>
      <c r="CM2073" s="121"/>
      <c r="CN2073" s="121"/>
    </row>
    <row r="2074" spans="90:92" ht="18" customHeight="1">
      <c r="CL2074" s="121"/>
      <c r="CM2074" s="121"/>
      <c r="CN2074" s="121"/>
    </row>
    <row r="2075" spans="90:92" ht="18" customHeight="1">
      <c r="CL2075" s="121"/>
      <c r="CM2075" s="121"/>
      <c r="CN2075" s="121"/>
    </row>
    <row r="2076" spans="90:92" ht="18" customHeight="1">
      <c r="CL2076" s="121"/>
      <c r="CM2076" s="121"/>
      <c r="CN2076" s="121"/>
    </row>
    <row r="2077" spans="90:92" ht="18" customHeight="1">
      <c r="CL2077" s="121"/>
      <c r="CM2077" s="121"/>
      <c r="CN2077" s="121"/>
    </row>
    <row r="2078" spans="90:92" ht="18" customHeight="1">
      <c r="CL2078" s="121"/>
      <c r="CM2078" s="121"/>
      <c r="CN2078" s="121"/>
    </row>
    <row r="2079" spans="90:92" ht="18" customHeight="1">
      <c r="CL2079" s="121"/>
      <c r="CM2079" s="121"/>
      <c r="CN2079" s="121"/>
    </row>
    <row r="2080" spans="90:92" ht="18" customHeight="1">
      <c r="CL2080" s="121"/>
      <c r="CM2080" s="121"/>
      <c r="CN2080" s="121"/>
    </row>
    <row r="2081" spans="90:92" ht="18" customHeight="1">
      <c r="CL2081" s="121"/>
      <c r="CM2081" s="121"/>
      <c r="CN2081" s="121"/>
    </row>
    <row r="2082" spans="90:92" ht="18" customHeight="1">
      <c r="CL2082" s="121"/>
      <c r="CM2082" s="121"/>
      <c r="CN2082" s="121"/>
    </row>
    <row r="2083" spans="90:92" ht="18" customHeight="1">
      <c r="CL2083" s="121"/>
      <c r="CM2083" s="121"/>
      <c r="CN2083" s="121"/>
    </row>
    <row r="2084" spans="90:92" ht="18" customHeight="1">
      <c r="CL2084" s="121"/>
      <c r="CM2084" s="121"/>
      <c r="CN2084" s="121"/>
    </row>
    <row r="2085" spans="90:92" ht="18" customHeight="1">
      <c r="CL2085" s="121"/>
      <c r="CM2085" s="121"/>
      <c r="CN2085" s="121"/>
    </row>
    <row r="2086" spans="90:92" ht="18" customHeight="1">
      <c r="CL2086" s="121"/>
      <c r="CM2086" s="121"/>
      <c r="CN2086" s="121"/>
    </row>
    <row r="2087" spans="90:92" ht="18" customHeight="1">
      <c r="CL2087" s="121"/>
      <c r="CM2087" s="121"/>
      <c r="CN2087" s="121"/>
    </row>
    <row r="2088" spans="90:92" ht="18" customHeight="1">
      <c r="CL2088" s="121"/>
      <c r="CM2088" s="121"/>
      <c r="CN2088" s="121"/>
    </row>
    <row r="2089" spans="90:92" ht="18" customHeight="1">
      <c r="CL2089" s="121"/>
      <c r="CM2089" s="121"/>
      <c r="CN2089" s="121"/>
    </row>
    <row r="2090" spans="90:92" ht="18" customHeight="1">
      <c r="CL2090" s="121"/>
      <c r="CM2090" s="121"/>
      <c r="CN2090" s="121"/>
    </row>
    <row r="2091" spans="90:92" ht="18" customHeight="1">
      <c r="CL2091" s="121"/>
      <c r="CM2091" s="121"/>
      <c r="CN2091" s="121"/>
    </row>
    <row r="2092" spans="90:92" ht="18" customHeight="1">
      <c r="CL2092" s="121"/>
      <c r="CM2092" s="121"/>
      <c r="CN2092" s="121"/>
    </row>
    <row r="2093" spans="90:92" ht="18" customHeight="1">
      <c r="CL2093" s="121"/>
      <c r="CM2093" s="121"/>
      <c r="CN2093" s="121"/>
    </row>
    <row r="2094" spans="90:92" ht="18" customHeight="1">
      <c r="CL2094" s="121"/>
      <c r="CM2094" s="121"/>
      <c r="CN2094" s="121"/>
    </row>
    <row r="2095" spans="90:92" ht="18" customHeight="1">
      <c r="CL2095" s="121"/>
      <c r="CM2095" s="121"/>
      <c r="CN2095" s="121"/>
    </row>
    <row r="2096" spans="90:92" ht="18" customHeight="1">
      <c r="CL2096" s="121"/>
      <c r="CM2096" s="121"/>
      <c r="CN2096" s="121"/>
    </row>
    <row r="2097" spans="90:92" ht="18" customHeight="1">
      <c r="CL2097" s="121"/>
      <c r="CM2097" s="121"/>
      <c r="CN2097" s="121"/>
    </row>
    <row r="2098" spans="90:92" ht="18" customHeight="1">
      <c r="CL2098" s="121"/>
      <c r="CM2098" s="121"/>
      <c r="CN2098" s="121"/>
    </row>
    <row r="2099" spans="90:92" ht="18" customHeight="1">
      <c r="CL2099" s="121"/>
      <c r="CM2099" s="121"/>
      <c r="CN2099" s="121"/>
    </row>
    <row r="2100" spans="90:92" ht="18" customHeight="1">
      <c r="CL2100" s="121"/>
      <c r="CM2100" s="121"/>
      <c r="CN2100" s="121"/>
    </row>
    <row r="2101" spans="90:92" ht="18" customHeight="1">
      <c r="CL2101" s="121"/>
      <c r="CM2101" s="121"/>
      <c r="CN2101" s="121"/>
    </row>
    <row r="2102" spans="90:92" ht="18" customHeight="1">
      <c r="CL2102" s="121"/>
      <c r="CM2102" s="121"/>
      <c r="CN2102" s="121"/>
    </row>
    <row r="2103" spans="90:92" ht="18" customHeight="1">
      <c r="CL2103" s="121"/>
      <c r="CM2103" s="121"/>
      <c r="CN2103" s="121"/>
    </row>
    <row r="2104" spans="90:92" ht="18" customHeight="1">
      <c r="CL2104" s="121"/>
      <c r="CM2104" s="121"/>
      <c r="CN2104" s="121"/>
    </row>
    <row r="2105" spans="90:92" ht="18" customHeight="1">
      <c r="CL2105" s="121"/>
      <c r="CM2105" s="121"/>
      <c r="CN2105" s="121"/>
    </row>
    <row r="2106" spans="90:92" ht="18" customHeight="1">
      <c r="CL2106" s="121"/>
      <c r="CM2106" s="121"/>
      <c r="CN2106" s="121"/>
    </row>
    <row r="2107" spans="90:92" ht="18" customHeight="1">
      <c r="CL2107" s="121"/>
      <c r="CM2107" s="121"/>
      <c r="CN2107" s="121"/>
    </row>
    <row r="2108" spans="90:92" ht="18" customHeight="1">
      <c r="CL2108" s="121"/>
      <c r="CM2108" s="121"/>
      <c r="CN2108" s="121"/>
    </row>
    <row r="2109" spans="90:92" ht="18" customHeight="1">
      <c r="CL2109" s="121"/>
      <c r="CM2109" s="121"/>
      <c r="CN2109" s="121"/>
    </row>
    <row r="2110" spans="90:92" ht="18" customHeight="1">
      <c r="CL2110" s="121"/>
      <c r="CM2110" s="121"/>
      <c r="CN2110" s="121"/>
    </row>
    <row r="2111" spans="90:92" ht="18" customHeight="1">
      <c r="CL2111" s="121"/>
      <c r="CM2111" s="121"/>
      <c r="CN2111" s="121"/>
    </row>
    <row r="2112" spans="90:92" ht="18" customHeight="1">
      <c r="CL2112" s="121"/>
      <c r="CM2112" s="121"/>
      <c r="CN2112" s="121"/>
    </row>
    <row r="2113" spans="90:92" ht="18" customHeight="1">
      <c r="CL2113" s="121"/>
      <c r="CM2113" s="121"/>
      <c r="CN2113" s="121"/>
    </row>
    <row r="2114" spans="90:92" ht="18" customHeight="1">
      <c r="CL2114" s="121"/>
      <c r="CM2114" s="121"/>
      <c r="CN2114" s="121"/>
    </row>
    <row r="2115" spans="90:92" ht="18" customHeight="1">
      <c r="CL2115" s="121"/>
      <c r="CM2115" s="121"/>
      <c r="CN2115" s="121"/>
    </row>
    <row r="2116" spans="90:92" ht="18" customHeight="1">
      <c r="CL2116" s="121"/>
      <c r="CM2116" s="121"/>
      <c r="CN2116" s="121"/>
    </row>
    <row r="2117" spans="90:92" ht="18" customHeight="1">
      <c r="CL2117" s="121"/>
      <c r="CM2117" s="121"/>
      <c r="CN2117" s="121"/>
    </row>
    <row r="2118" spans="90:92" ht="18" customHeight="1">
      <c r="CL2118" s="121"/>
      <c r="CM2118" s="121"/>
      <c r="CN2118" s="121"/>
    </row>
    <row r="2119" spans="90:92" ht="18" customHeight="1">
      <c r="CL2119" s="121"/>
      <c r="CM2119" s="121"/>
      <c r="CN2119" s="121"/>
    </row>
    <row r="2120" spans="90:92" ht="18" customHeight="1">
      <c r="CL2120" s="121"/>
      <c r="CM2120" s="121"/>
      <c r="CN2120" s="121"/>
    </row>
    <row r="2121" spans="90:92" ht="18" customHeight="1">
      <c r="CL2121" s="121"/>
      <c r="CM2121" s="121"/>
      <c r="CN2121" s="121"/>
    </row>
    <row r="2122" spans="90:92" ht="18" customHeight="1">
      <c r="CL2122" s="121"/>
      <c r="CM2122" s="121"/>
      <c r="CN2122" s="121"/>
    </row>
    <row r="2123" spans="90:92" ht="18" customHeight="1">
      <c r="CL2123" s="121"/>
      <c r="CM2123" s="121"/>
      <c r="CN2123" s="121"/>
    </row>
    <row r="2124" spans="90:92" ht="18" customHeight="1">
      <c r="CL2124" s="121"/>
      <c r="CM2124" s="121"/>
      <c r="CN2124" s="121"/>
    </row>
    <row r="2125" spans="90:92" ht="18" customHeight="1">
      <c r="CL2125" s="121"/>
      <c r="CM2125" s="121"/>
      <c r="CN2125" s="121"/>
    </row>
    <row r="2126" spans="90:92" ht="18" customHeight="1">
      <c r="CL2126" s="121"/>
      <c r="CM2126" s="121"/>
      <c r="CN2126" s="121"/>
    </row>
    <row r="2127" spans="90:92" ht="18" customHeight="1">
      <c r="CL2127" s="121"/>
      <c r="CM2127" s="121"/>
      <c r="CN2127" s="121"/>
    </row>
    <row r="2128" spans="90:92" ht="18" customHeight="1">
      <c r="CL2128" s="121"/>
      <c r="CM2128" s="121"/>
      <c r="CN2128" s="121"/>
    </row>
    <row r="2129" spans="90:92" ht="18" customHeight="1">
      <c r="CL2129" s="121"/>
      <c r="CM2129" s="121"/>
      <c r="CN2129" s="121"/>
    </row>
    <row r="2130" spans="90:92" ht="18" customHeight="1">
      <c r="CL2130" s="121"/>
      <c r="CM2130" s="121"/>
      <c r="CN2130" s="121"/>
    </row>
    <row r="2131" spans="90:92" ht="18" customHeight="1">
      <c r="CL2131" s="121"/>
      <c r="CM2131" s="121"/>
      <c r="CN2131" s="121"/>
    </row>
    <row r="2132" spans="90:92" ht="18" customHeight="1">
      <c r="CL2132" s="121"/>
      <c r="CM2132" s="121"/>
      <c r="CN2132" s="121"/>
    </row>
    <row r="2133" spans="90:92" ht="18" customHeight="1">
      <c r="CL2133" s="121"/>
      <c r="CM2133" s="121"/>
      <c r="CN2133" s="121"/>
    </row>
    <row r="2134" spans="90:92" ht="18" customHeight="1">
      <c r="CL2134" s="121"/>
      <c r="CM2134" s="121"/>
      <c r="CN2134" s="121"/>
    </row>
    <row r="2135" spans="90:92" ht="18" customHeight="1">
      <c r="CL2135" s="121"/>
      <c r="CM2135" s="121"/>
      <c r="CN2135" s="121"/>
    </row>
    <row r="2136" spans="90:92" ht="18" customHeight="1">
      <c r="CL2136" s="121"/>
      <c r="CM2136" s="121"/>
      <c r="CN2136" s="121"/>
    </row>
    <row r="2137" spans="90:92" ht="18" customHeight="1">
      <c r="CL2137" s="121"/>
      <c r="CM2137" s="121"/>
      <c r="CN2137" s="121"/>
    </row>
    <row r="2138" spans="90:92" ht="18" customHeight="1">
      <c r="CL2138" s="121"/>
      <c r="CM2138" s="121"/>
      <c r="CN2138" s="121"/>
    </row>
    <row r="2139" spans="90:92" ht="18" customHeight="1">
      <c r="CL2139" s="121"/>
      <c r="CM2139" s="121"/>
      <c r="CN2139" s="121"/>
    </row>
    <row r="2140" spans="90:92" ht="18" customHeight="1">
      <c r="CL2140" s="121"/>
      <c r="CM2140" s="121"/>
      <c r="CN2140" s="121"/>
    </row>
    <row r="2141" spans="90:92" ht="18" customHeight="1">
      <c r="CL2141" s="121"/>
      <c r="CM2141" s="121"/>
      <c r="CN2141" s="121"/>
    </row>
    <row r="2142" spans="90:92" ht="18" customHeight="1">
      <c r="CL2142" s="121"/>
      <c r="CM2142" s="121"/>
      <c r="CN2142" s="121"/>
    </row>
    <row r="2143" spans="90:92" ht="18" customHeight="1">
      <c r="CL2143" s="121"/>
      <c r="CM2143" s="121"/>
      <c r="CN2143" s="121"/>
    </row>
    <row r="2144" spans="90:92" ht="18" customHeight="1">
      <c r="CL2144" s="121"/>
      <c r="CM2144" s="121"/>
      <c r="CN2144" s="121"/>
    </row>
    <row r="2145" spans="90:92" ht="18" customHeight="1">
      <c r="CL2145" s="121"/>
      <c r="CM2145" s="121"/>
      <c r="CN2145" s="121"/>
    </row>
    <row r="2146" spans="90:92" ht="18" customHeight="1">
      <c r="CL2146" s="121"/>
      <c r="CM2146" s="121"/>
      <c r="CN2146" s="121"/>
    </row>
    <row r="2147" spans="90:92" ht="18" customHeight="1">
      <c r="CL2147" s="121"/>
      <c r="CM2147" s="121"/>
      <c r="CN2147" s="121"/>
    </row>
    <row r="2148" spans="90:92" ht="18" customHeight="1">
      <c r="CL2148" s="121"/>
      <c r="CM2148" s="121"/>
      <c r="CN2148" s="121"/>
    </row>
    <row r="2149" spans="90:92" ht="18" customHeight="1">
      <c r="CL2149" s="121"/>
      <c r="CM2149" s="121"/>
      <c r="CN2149" s="121"/>
    </row>
    <row r="2150" spans="90:92" ht="18" customHeight="1">
      <c r="CL2150" s="121"/>
      <c r="CM2150" s="121"/>
      <c r="CN2150" s="121"/>
    </row>
    <row r="2151" spans="90:92" ht="18" customHeight="1">
      <c r="CL2151" s="121"/>
      <c r="CM2151" s="121"/>
      <c r="CN2151" s="121"/>
    </row>
    <row r="2152" spans="90:92" ht="18" customHeight="1">
      <c r="CL2152" s="121"/>
      <c r="CM2152" s="121"/>
      <c r="CN2152" s="121"/>
    </row>
    <row r="2153" spans="90:92" ht="18" customHeight="1">
      <c r="CL2153" s="121"/>
      <c r="CM2153" s="121"/>
      <c r="CN2153" s="121"/>
    </row>
    <row r="2154" spans="90:92" ht="18" customHeight="1">
      <c r="CL2154" s="121"/>
      <c r="CM2154" s="121"/>
      <c r="CN2154" s="121"/>
    </row>
    <row r="2155" spans="90:92" ht="18" customHeight="1">
      <c r="CL2155" s="121"/>
      <c r="CM2155" s="121"/>
      <c r="CN2155" s="121"/>
    </row>
    <row r="2156" spans="90:92" ht="18" customHeight="1">
      <c r="CL2156" s="121"/>
      <c r="CM2156" s="121"/>
      <c r="CN2156" s="121"/>
    </row>
    <row r="2157" spans="90:92" ht="18" customHeight="1">
      <c r="CL2157" s="121"/>
      <c r="CM2157" s="121"/>
      <c r="CN2157" s="121"/>
    </row>
    <row r="2158" spans="90:92" ht="18" customHeight="1">
      <c r="CL2158" s="121"/>
      <c r="CM2158" s="121"/>
      <c r="CN2158" s="121"/>
    </row>
    <row r="2159" spans="90:92" ht="18" customHeight="1">
      <c r="CL2159" s="121"/>
      <c r="CM2159" s="121"/>
      <c r="CN2159" s="121"/>
    </row>
    <row r="2160" spans="90:92" ht="18" customHeight="1">
      <c r="CL2160" s="121"/>
      <c r="CM2160" s="121"/>
      <c r="CN2160" s="121"/>
    </row>
    <row r="2161" spans="90:92" ht="18" customHeight="1">
      <c r="CL2161" s="121"/>
      <c r="CM2161" s="121"/>
      <c r="CN2161" s="121"/>
    </row>
    <row r="2162" spans="90:92" ht="18" customHeight="1">
      <c r="CL2162" s="121"/>
      <c r="CM2162" s="121"/>
      <c r="CN2162" s="121"/>
    </row>
    <row r="2163" spans="90:92" ht="18" customHeight="1">
      <c r="CL2163" s="121"/>
      <c r="CM2163" s="121"/>
      <c r="CN2163" s="121"/>
    </row>
    <row r="2164" spans="90:92" ht="18" customHeight="1">
      <c r="CL2164" s="121"/>
      <c r="CM2164" s="121"/>
      <c r="CN2164" s="121"/>
    </row>
    <row r="2165" spans="90:92" ht="18" customHeight="1">
      <c r="CL2165" s="121"/>
      <c r="CM2165" s="121"/>
      <c r="CN2165" s="121"/>
    </row>
    <row r="2166" spans="90:92" ht="18" customHeight="1">
      <c r="CL2166" s="121"/>
      <c r="CM2166" s="121"/>
      <c r="CN2166" s="121"/>
    </row>
    <row r="2167" spans="90:92" ht="18" customHeight="1">
      <c r="CL2167" s="121"/>
      <c r="CM2167" s="121"/>
      <c r="CN2167" s="121"/>
    </row>
    <row r="2168" spans="90:92" ht="18" customHeight="1">
      <c r="CL2168" s="121"/>
      <c r="CM2168" s="121"/>
      <c r="CN2168" s="121"/>
    </row>
    <row r="2169" spans="90:92" ht="18" customHeight="1">
      <c r="CL2169" s="121"/>
      <c r="CM2169" s="121"/>
      <c r="CN2169" s="121"/>
    </row>
    <row r="2170" spans="90:92" ht="18" customHeight="1">
      <c r="CL2170" s="121"/>
      <c r="CM2170" s="121"/>
      <c r="CN2170" s="121"/>
    </row>
    <row r="2171" spans="90:92" ht="18" customHeight="1">
      <c r="CL2171" s="121"/>
      <c r="CM2171" s="121"/>
      <c r="CN2171" s="121"/>
    </row>
    <row r="2172" spans="90:92" ht="18" customHeight="1">
      <c r="CL2172" s="121"/>
      <c r="CM2172" s="121"/>
      <c r="CN2172" s="121"/>
    </row>
    <row r="2173" spans="90:92" ht="18" customHeight="1">
      <c r="CL2173" s="121"/>
      <c r="CM2173" s="121"/>
      <c r="CN2173" s="121"/>
    </row>
    <row r="2174" spans="90:92" ht="18" customHeight="1">
      <c r="CL2174" s="121"/>
      <c r="CM2174" s="121"/>
      <c r="CN2174" s="121"/>
    </row>
    <row r="2175" spans="90:92" ht="18" customHeight="1">
      <c r="CL2175" s="121"/>
      <c r="CM2175" s="121"/>
      <c r="CN2175" s="121"/>
    </row>
    <row r="2176" spans="90:92" ht="18" customHeight="1">
      <c r="CL2176" s="121"/>
      <c r="CM2176" s="121"/>
      <c r="CN2176" s="121"/>
    </row>
    <row r="2177" spans="90:92" ht="18" customHeight="1">
      <c r="CL2177" s="121"/>
      <c r="CM2177" s="121"/>
      <c r="CN2177" s="121"/>
    </row>
    <row r="2178" spans="90:92" ht="18" customHeight="1">
      <c r="CL2178" s="121"/>
      <c r="CM2178" s="121"/>
      <c r="CN2178" s="121"/>
    </row>
    <row r="2179" spans="90:92" ht="18" customHeight="1">
      <c r="CL2179" s="121"/>
      <c r="CM2179" s="121"/>
      <c r="CN2179" s="121"/>
    </row>
    <row r="2180" spans="90:92" ht="18" customHeight="1">
      <c r="CL2180" s="121"/>
      <c r="CM2180" s="121"/>
      <c r="CN2180" s="121"/>
    </row>
    <row r="2181" spans="90:92" ht="18" customHeight="1">
      <c r="CL2181" s="121"/>
      <c r="CM2181" s="121"/>
      <c r="CN2181" s="121"/>
    </row>
    <row r="2182" spans="90:92" ht="18" customHeight="1">
      <c r="CL2182" s="121"/>
      <c r="CM2182" s="121"/>
      <c r="CN2182" s="121"/>
    </row>
    <row r="2183" spans="90:92" ht="18" customHeight="1">
      <c r="CL2183" s="121"/>
      <c r="CM2183" s="121"/>
      <c r="CN2183" s="121"/>
    </row>
    <row r="2184" spans="90:92" ht="18" customHeight="1">
      <c r="CL2184" s="121"/>
      <c r="CM2184" s="121"/>
      <c r="CN2184" s="121"/>
    </row>
    <row r="2185" spans="90:92" ht="18" customHeight="1">
      <c r="CL2185" s="121"/>
      <c r="CM2185" s="121"/>
      <c r="CN2185" s="121"/>
    </row>
    <row r="2186" spans="90:92" ht="18" customHeight="1">
      <c r="CL2186" s="121"/>
      <c r="CM2186" s="121"/>
      <c r="CN2186" s="121"/>
    </row>
    <row r="2187" spans="90:92" ht="18" customHeight="1">
      <c r="CL2187" s="121"/>
      <c r="CM2187" s="121"/>
      <c r="CN2187" s="121"/>
    </row>
    <row r="2188" spans="90:92" ht="18" customHeight="1">
      <c r="CL2188" s="121"/>
      <c r="CM2188" s="121"/>
      <c r="CN2188" s="121"/>
    </row>
    <row r="2189" spans="90:92" ht="18" customHeight="1">
      <c r="CL2189" s="121"/>
      <c r="CM2189" s="121"/>
      <c r="CN2189" s="121"/>
    </row>
    <row r="2190" spans="90:92" ht="18" customHeight="1">
      <c r="CL2190" s="121"/>
      <c r="CM2190" s="121"/>
      <c r="CN2190" s="121"/>
    </row>
    <row r="2191" spans="90:92" ht="18" customHeight="1">
      <c r="CL2191" s="121"/>
      <c r="CM2191" s="121"/>
      <c r="CN2191" s="121"/>
    </row>
    <row r="2192" spans="90:92" ht="18" customHeight="1">
      <c r="CL2192" s="121"/>
      <c r="CM2192" s="121"/>
      <c r="CN2192" s="121"/>
    </row>
    <row r="2193" spans="90:92" ht="18" customHeight="1">
      <c r="CL2193" s="121"/>
      <c r="CM2193" s="121"/>
      <c r="CN2193" s="121"/>
    </row>
    <row r="2194" spans="90:92" ht="18" customHeight="1">
      <c r="CL2194" s="121"/>
      <c r="CM2194" s="121"/>
      <c r="CN2194" s="121"/>
    </row>
    <row r="2195" spans="90:92" ht="18" customHeight="1">
      <c r="CL2195" s="121"/>
      <c r="CM2195" s="121"/>
      <c r="CN2195" s="121"/>
    </row>
    <row r="2196" spans="90:92" ht="18" customHeight="1">
      <c r="CL2196" s="121"/>
      <c r="CM2196" s="121"/>
      <c r="CN2196" s="121"/>
    </row>
    <row r="2197" spans="90:92" ht="18" customHeight="1">
      <c r="CL2197" s="121"/>
      <c r="CM2197" s="121"/>
      <c r="CN2197" s="121"/>
    </row>
    <row r="2198" spans="90:92" ht="18" customHeight="1">
      <c r="CL2198" s="121"/>
      <c r="CM2198" s="121"/>
      <c r="CN2198" s="121"/>
    </row>
    <row r="2199" spans="90:92" ht="18" customHeight="1">
      <c r="CL2199" s="121"/>
      <c r="CM2199" s="121"/>
      <c r="CN2199" s="121"/>
    </row>
    <row r="2200" spans="90:92" ht="18" customHeight="1">
      <c r="CL2200" s="121"/>
      <c r="CM2200" s="121"/>
      <c r="CN2200" s="121"/>
    </row>
    <row r="2201" spans="90:92" ht="18" customHeight="1">
      <c r="CL2201" s="121"/>
      <c r="CM2201" s="121"/>
      <c r="CN2201" s="121"/>
    </row>
    <row r="2202" spans="90:92" ht="18" customHeight="1">
      <c r="CL2202" s="121"/>
      <c r="CM2202" s="121"/>
      <c r="CN2202" s="121"/>
    </row>
    <row r="2203" spans="90:92" ht="18" customHeight="1">
      <c r="CL2203" s="121"/>
      <c r="CM2203" s="121"/>
      <c r="CN2203" s="121"/>
    </row>
    <row r="2204" spans="90:92" ht="18" customHeight="1">
      <c r="CL2204" s="121"/>
      <c r="CM2204" s="121"/>
      <c r="CN2204" s="121"/>
    </row>
    <row r="2205" spans="90:92" ht="18" customHeight="1">
      <c r="CL2205" s="121"/>
      <c r="CM2205" s="121"/>
      <c r="CN2205" s="121"/>
    </row>
    <row r="2206" spans="90:92" ht="18" customHeight="1">
      <c r="CL2206" s="121"/>
      <c r="CM2206" s="121"/>
      <c r="CN2206" s="121"/>
    </row>
    <row r="2207" spans="90:92" ht="18" customHeight="1">
      <c r="CL2207" s="121"/>
      <c r="CM2207" s="121"/>
      <c r="CN2207" s="121"/>
    </row>
    <row r="2208" spans="90:92" ht="18" customHeight="1">
      <c r="CL2208" s="121"/>
      <c r="CM2208" s="121"/>
      <c r="CN2208" s="121"/>
    </row>
    <row r="2209" spans="90:92" ht="18" customHeight="1">
      <c r="CL2209" s="121"/>
      <c r="CM2209" s="121"/>
      <c r="CN2209" s="121"/>
    </row>
    <row r="2210" spans="90:92" ht="18" customHeight="1">
      <c r="CL2210" s="121"/>
      <c r="CM2210" s="121"/>
      <c r="CN2210" s="121"/>
    </row>
    <row r="2211" spans="90:92" ht="18" customHeight="1">
      <c r="CL2211" s="121"/>
      <c r="CM2211" s="121"/>
      <c r="CN2211" s="121"/>
    </row>
    <row r="2212" spans="90:92" ht="18" customHeight="1">
      <c r="CL2212" s="121"/>
      <c r="CM2212" s="121"/>
      <c r="CN2212" s="121"/>
    </row>
    <row r="2213" spans="90:92" ht="18" customHeight="1">
      <c r="CL2213" s="121"/>
      <c r="CM2213" s="121"/>
      <c r="CN2213" s="121"/>
    </row>
    <row r="2214" spans="90:92" ht="18" customHeight="1">
      <c r="CL2214" s="121"/>
      <c r="CM2214" s="121"/>
      <c r="CN2214" s="121"/>
    </row>
    <row r="2215" spans="90:92" ht="18" customHeight="1">
      <c r="CL2215" s="121"/>
      <c r="CM2215" s="121"/>
      <c r="CN2215" s="121"/>
    </row>
    <row r="2216" spans="90:92" ht="18" customHeight="1">
      <c r="CL2216" s="121"/>
      <c r="CM2216" s="121"/>
      <c r="CN2216" s="121"/>
    </row>
    <row r="2217" spans="90:92" ht="18" customHeight="1">
      <c r="CL2217" s="121"/>
      <c r="CM2217" s="121"/>
      <c r="CN2217" s="121"/>
    </row>
    <row r="2218" spans="90:92" ht="18" customHeight="1">
      <c r="CL2218" s="121"/>
      <c r="CM2218" s="121"/>
      <c r="CN2218" s="121"/>
    </row>
    <row r="2219" spans="90:92" ht="18" customHeight="1">
      <c r="CL2219" s="121"/>
      <c r="CM2219" s="121"/>
      <c r="CN2219" s="121"/>
    </row>
    <row r="2220" spans="90:92" ht="18" customHeight="1">
      <c r="CL2220" s="121"/>
      <c r="CM2220" s="121"/>
      <c r="CN2220" s="121"/>
    </row>
    <row r="2221" spans="90:92" ht="18" customHeight="1">
      <c r="CL2221" s="121"/>
      <c r="CM2221" s="121"/>
      <c r="CN2221" s="121"/>
    </row>
    <row r="2222" spans="90:92" ht="18" customHeight="1">
      <c r="CL2222" s="121"/>
      <c r="CM2222" s="121"/>
      <c r="CN2222" s="121"/>
    </row>
    <row r="2223" spans="90:92" ht="18" customHeight="1">
      <c r="CL2223" s="121"/>
      <c r="CM2223" s="121"/>
      <c r="CN2223" s="121"/>
    </row>
    <row r="2224" spans="90:92" ht="18" customHeight="1">
      <c r="CL2224" s="121"/>
      <c r="CM2224" s="121"/>
      <c r="CN2224" s="121"/>
    </row>
    <row r="2225" spans="90:92" ht="18" customHeight="1">
      <c r="CL2225" s="121"/>
      <c r="CM2225" s="121"/>
      <c r="CN2225" s="121"/>
    </row>
    <row r="2226" spans="90:92" ht="18" customHeight="1">
      <c r="CL2226" s="121"/>
      <c r="CM2226" s="121"/>
      <c r="CN2226" s="121"/>
    </row>
    <row r="2227" spans="90:92" ht="18" customHeight="1">
      <c r="CL2227" s="121"/>
      <c r="CM2227" s="121"/>
      <c r="CN2227" s="121"/>
    </row>
    <row r="2228" spans="90:92" ht="18" customHeight="1">
      <c r="CL2228" s="121"/>
      <c r="CM2228" s="121"/>
      <c r="CN2228" s="121"/>
    </row>
    <row r="2229" spans="90:92" ht="18" customHeight="1">
      <c r="CL2229" s="121"/>
      <c r="CM2229" s="121"/>
      <c r="CN2229" s="121"/>
    </row>
    <row r="2230" spans="90:92" ht="18" customHeight="1">
      <c r="CL2230" s="121"/>
      <c r="CM2230" s="121"/>
      <c r="CN2230" s="121"/>
    </row>
    <row r="2231" spans="90:92" ht="18" customHeight="1">
      <c r="CL2231" s="121"/>
      <c r="CM2231" s="121"/>
      <c r="CN2231" s="121"/>
    </row>
    <row r="2232" spans="90:92" ht="18" customHeight="1">
      <c r="CL2232" s="121"/>
      <c r="CM2232" s="121"/>
      <c r="CN2232" s="121"/>
    </row>
    <row r="2233" spans="90:92" ht="18" customHeight="1">
      <c r="CL2233" s="121"/>
      <c r="CM2233" s="121"/>
      <c r="CN2233" s="121"/>
    </row>
    <row r="2234" spans="90:92" ht="18" customHeight="1">
      <c r="CL2234" s="121"/>
      <c r="CM2234" s="121"/>
      <c r="CN2234" s="121"/>
    </row>
    <row r="2235" spans="90:92" ht="18" customHeight="1">
      <c r="CL2235" s="121"/>
      <c r="CM2235" s="121"/>
      <c r="CN2235" s="121"/>
    </row>
    <row r="2236" spans="90:92" ht="18" customHeight="1">
      <c r="CL2236" s="121"/>
      <c r="CM2236" s="121"/>
      <c r="CN2236" s="121"/>
    </row>
    <row r="2237" spans="90:92" ht="18" customHeight="1">
      <c r="CL2237" s="121"/>
      <c r="CM2237" s="121"/>
      <c r="CN2237" s="121"/>
    </row>
    <row r="2238" spans="90:92" ht="18" customHeight="1">
      <c r="CL2238" s="121"/>
      <c r="CM2238" s="121"/>
      <c r="CN2238" s="121"/>
    </row>
    <row r="2239" spans="90:92" ht="18" customHeight="1">
      <c r="CL2239" s="121"/>
      <c r="CM2239" s="121"/>
      <c r="CN2239" s="121"/>
    </row>
    <row r="2240" spans="90:92" ht="18" customHeight="1">
      <c r="CL2240" s="121"/>
      <c r="CM2240" s="121"/>
      <c r="CN2240" s="121"/>
    </row>
    <row r="2241" spans="90:92" ht="18" customHeight="1">
      <c r="CL2241" s="121"/>
      <c r="CM2241" s="121"/>
      <c r="CN2241" s="121"/>
    </row>
    <row r="2242" spans="90:92" ht="18" customHeight="1">
      <c r="CL2242" s="121"/>
      <c r="CM2242" s="121"/>
      <c r="CN2242" s="121"/>
    </row>
    <row r="2243" spans="90:92" ht="18" customHeight="1">
      <c r="CL2243" s="121"/>
      <c r="CM2243" s="121"/>
      <c r="CN2243" s="121"/>
    </row>
    <row r="2244" spans="90:92" ht="18" customHeight="1">
      <c r="CL2244" s="121"/>
      <c r="CM2244" s="121"/>
      <c r="CN2244" s="121"/>
    </row>
    <row r="2245" spans="90:92" ht="18" customHeight="1">
      <c r="CL2245" s="121"/>
      <c r="CM2245" s="121"/>
      <c r="CN2245" s="121"/>
    </row>
    <row r="2246" spans="90:92" ht="18" customHeight="1">
      <c r="CL2246" s="121"/>
      <c r="CM2246" s="121"/>
      <c r="CN2246" s="121"/>
    </row>
    <row r="2247" spans="90:92" ht="18" customHeight="1">
      <c r="CL2247" s="121"/>
      <c r="CM2247" s="121"/>
      <c r="CN2247" s="121"/>
    </row>
    <row r="2248" spans="90:92" ht="18" customHeight="1">
      <c r="CL2248" s="121"/>
      <c r="CM2248" s="121"/>
      <c r="CN2248" s="121"/>
    </row>
    <row r="2249" spans="90:92" ht="18" customHeight="1">
      <c r="CL2249" s="121"/>
      <c r="CM2249" s="121"/>
      <c r="CN2249" s="121"/>
    </row>
    <row r="2250" spans="90:92" ht="18" customHeight="1">
      <c r="CL2250" s="121"/>
      <c r="CM2250" s="121"/>
      <c r="CN2250" s="121"/>
    </row>
    <row r="2251" spans="90:92" ht="18" customHeight="1">
      <c r="CL2251" s="121"/>
      <c r="CM2251" s="121"/>
      <c r="CN2251" s="121"/>
    </row>
    <row r="2252" spans="90:92" ht="18" customHeight="1">
      <c r="CL2252" s="121"/>
      <c r="CM2252" s="121"/>
      <c r="CN2252" s="121"/>
    </row>
    <row r="2253" spans="90:92" ht="18" customHeight="1">
      <c r="CL2253" s="121"/>
      <c r="CM2253" s="121"/>
      <c r="CN2253" s="121"/>
    </row>
    <row r="2254" spans="90:92" ht="18" customHeight="1">
      <c r="CL2254" s="121"/>
      <c r="CM2254" s="121"/>
      <c r="CN2254" s="121"/>
    </row>
    <row r="2255" spans="90:92" ht="18" customHeight="1">
      <c r="CL2255" s="121"/>
      <c r="CM2255" s="121"/>
      <c r="CN2255" s="121"/>
    </row>
    <row r="2256" spans="90:92" ht="18" customHeight="1">
      <c r="CL2256" s="121"/>
      <c r="CM2256" s="121"/>
      <c r="CN2256" s="121"/>
    </row>
    <row r="2257" spans="90:92" ht="18" customHeight="1">
      <c r="CL2257" s="121"/>
      <c r="CM2257" s="121"/>
      <c r="CN2257" s="121"/>
    </row>
    <row r="2258" spans="90:92" ht="18" customHeight="1">
      <c r="CL2258" s="121"/>
      <c r="CM2258" s="121"/>
      <c r="CN2258" s="121"/>
    </row>
    <row r="2259" spans="90:92" ht="18" customHeight="1">
      <c r="CL2259" s="121"/>
      <c r="CM2259" s="121"/>
      <c r="CN2259" s="121"/>
    </row>
    <row r="2260" spans="90:92" ht="18" customHeight="1">
      <c r="CL2260" s="121"/>
      <c r="CM2260" s="121"/>
      <c r="CN2260" s="121"/>
    </row>
    <row r="2261" spans="90:92" ht="18" customHeight="1">
      <c r="CL2261" s="121"/>
      <c r="CM2261" s="121"/>
      <c r="CN2261" s="121"/>
    </row>
    <row r="2262" spans="90:92" ht="18" customHeight="1">
      <c r="CL2262" s="121"/>
      <c r="CM2262" s="121"/>
      <c r="CN2262" s="121"/>
    </row>
    <row r="2263" spans="90:92" ht="18" customHeight="1">
      <c r="CL2263" s="121"/>
      <c r="CM2263" s="121"/>
      <c r="CN2263" s="121"/>
    </row>
    <row r="2264" spans="90:92" ht="18" customHeight="1">
      <c r="CL2264" s="121"/>
      <c r="CM2264" s="121"/>
      <c r="CN2264" s="121"/>
    </row>
    <row r="2265" spans="90:92" ht="18" customHeight="1">
      <c r="CL2265" s="121"/>
      <c r="CM2265" s="121"/>
      <c r="CN2265" s="121"/>
    </row>
    <row r="2266" spans="90:92" ht="18" customHeight="1">
      <c r="CL2266" s="121"/>
      <c r="CM2266" s="121"/>
      <c r="CN2266" s="121"/>
    </row>
    <row r="2267" spans="90:92" ht="18" customHeight="1">
      <c r="CL2267" s="121"/>
      <c r="CM2267" s="121"/>
      <c r="CN2267" s="121"/>
    </row>
    <row r="2268" spans="90:92" ht="18" customHeight="1">
      <c r="CL2268" s="121"/>
      <c r="CM2268" s="121"/>
      <c r="CN2268" s="121"/>
    </row>
    <row r="2269" spans="90:92" ht="18" customHeight="1">
      <c r="CL2269" s="121"/>
      <c r="CM2269" s="121"/>
      <c r="CN2269" s="121"/>
    </row>
    <row r="2270" spans="90:92" ht="18" customHeight="1">
      <c r="CL2270" s="121"/>
      <c r="CM2270" s="121"/>
      <c r="CN2270" s="121"/>
    </row>
    <row r="2271" spans="90:92" ht="18" customHeight="1">
      <c r="CL2271" s="121"/>
      <c r="CM2271" s="121"/>
      <c r="CN2271" s="121"/>
    </row>
    <row r="2272" spans="90:92" ht="18" customHeight="1">
      <c r="CL2272" s="121"/>
      <c r="CM2272" s="121"/>
      <c r="CN2272" s="121"/>
    </row>
    <row r="2273" spans="90:92" ht="18" customHeight="1">
      <c r="CL2273" s="121"/>
      <c r="CM2273" s="121"/>
      <c r="CN2273" s="121"/>
    </row>
    <row r="2274" spans="90:92" ht="18" customHeight="1">
      <c r="CL2274" s="121"/>
      <c r="CM2274" s="121"/>
      <c r="CN2274" s="121"/>
    </row>
    <row r="2275" spans="90:92" ht="18" customHeight="1">
      <c r="CL2275" s="121"/>
      <c r="CM2275" s="121"/>
      <c r="CN2275" s="121"/>
    </row>
    <row r="2276" spans="90:92" ht="18" customHeight="1">
      <c r="CL2276" s="121"/>
      <c r="CM2276" s="121"/>
      <c r="CN2276" s="121"/>
    </row>
    <row r="2277" spans="90:92" ht="18" customHeight="1">
      <c r="CL2277" s="121"/>
      <c r="CM2277" s="121"/>
      <c r="CN2277" s="121"/>
    </row>
    <row r="2278" spans="90:92" ht="18" customHeight="1">
      <c r="CL2278" s="121"/>
      <c r="CM2278" s="121"/>
      <c r="CN2278" s="121"/>
    </row>
    <row r="2279" spans="90:92" ht="18" customHeight="1">
      <c r="CL2279" s="121"/>
      <c r="CM2279" s="121"/>
      <c r="CN2279" s="121"/>
    </row>
    <row r="2280" spans="90:92" ht="18" customHeight="1">
      <c r="CL2280" s="121"/>
      <c r="CM2280" s="121"/>
      <c r="CN2280" s="121"/>
    </row>
    <row r="2281" spans="90:92" ht="18" customHeight="1">
      <c r="CL2281" s="121"/>
      <c r="CM2281" s="121"/>
      <c r="CN2281" s="121"/>
    </row>
    <row r="2282" spans="90:92" ht="18" customHeight="1">
      <c r="CL2282" s="121"/>
      <c r="CM2282" s="121"/>
      <c r="CN2282" s="121"/>
    </row>
    <row r="2283" spans="90:92" ht="18" customHeight="1">
      <c r="CL2283" s="121"/>
      <c r="CM2283" s="121"/>
      <c r="CN2283" s="121"/>
    </row>
    <row r="2284" spans="90:92" ht="18" customHeight="1">
      <c r="CL2284" s="121"/>
      <c r="CM2284" s="121"/>
      <c r="CN2284" s="121"/>
    </row>
    <row r="2285" spans="90:92" ht="18" customHeight="1">
      <c r="CL2285" s="121"/>
      <c r="CM2285" s="121"/>
      <c r="CN2285" s="121"/>
    </row>
    <row r="2286" spans="90:92" ht="18" customHeight="1">
      <c r="CL2286" s="121"/>
      <c r="CM2286" s="121"/>
      <c r="CN2286" s="121"/>
    </row>
    <row r="2287" spans="90:92" ht="18" customHeight="1">
      <c r="CL2287" s="121"/>
      <c r="CM2287" s="121"/>
      <c r="CN2287" s="121"/>
    </row>
    <row r="2288" spans="90:92" ht="18" customHeight="1">
      <c r="CL2288" s="121"/>
      <c r="CM2288" s="121"/>
      <c r="CN2288" s="121"/>
    </row>
    <row r="2289" spans="90:92" ht="18" customHeight="1">
      <c r="CL2289" s="121"/>
      <c r="CM2289" s="121"/>
      <c r="CN2289" s="121"/>
    </row>
    <row r="2290" spans="90:92" ht="18" customHeight="1">
      <c r="CL2290" s="121"/>
      <c r="CM2290" s="121"/>
      <c r="CN2290" s="121"/>
    </row>
    <row r="2291" spans="90:92" ht="18" customHeight="1">
      <c r="CL2291" s="121"/>
      <c r="CM2291" s="121"/>
      <c r="CN2291" s="121"/>
    </row>
    <row r="2292" spans="90:92" ht="18" customHeight="1">
      <c r="CL2292" s="121"/>
      <c r="CM2292" s="121"/>
      <c r="CN2292" s="121"/>
    </row>
    <row r="2293" spans="90:92" ht="18" customHeight="1">
      <c r="CL2293" s="121"/>
      <c r="CM2293" s="121"/>
      <c r="CN2293" s="121"/>
    </row>
    <row r="2294" spans="90:92" ht="18" customHeight="1">
      <c r="CL2294" s="121"/>
      <c r="CM2294" s="121"/>
      <c r="CN2294" s="121"/>
    </row>
    <row r="2295" spans="90:92" ht="18" customHeight="1">
      <c r="CL2295" s="121"/>
      <c r="CM2295" s="121"/>
      <c r="CN2295" s="121"/>
    </row>
    <row r="2296" spans="90:92" ht="18" customHeight="1">
      <c r="CL2296" s="121"/>
      <c r="CM2296" s="121"/>
      <c r="CN2296" s="121"/>
    </row>
    <row r="2297" spans="90:92" ht="18" customHeight="1">
      <c r="CL2297" s="121"/>
      <c r="CM2297" s="121"/>
      <c r="CN2297" s="121"/>
    </row>
    <row r="2298" spans="90:92" ht="18" customHeight="1">
      <c r="CL2298" s="121"/>
      <c r="CM2298" s="121"/>
      <c r="CN2298" s="121"/>
    </row>
    <row r="2299" spans="90:92" ht="18" customHeight="1">
      <c r="CL2299" s="121"/>
      <c r="CM2299" s="121"/>
      <c r="CN2299" s="121"/>
    </row>
    <row r="2300" spans="90:92" ht="18" customHeight="1">
      <c r="CL2300" s="121"/>
      <c r="CM2300" s="121"/>
      <c r="CN2300" s="121"/>
    </row>
    <row r="2301" spans="90:92" ht="18" customHeight="1">
      <c r="CL2301" s="121"/>
      <c r="CM2301" s="121"/>
      <c r="CN2301" s="121"/>
    </row>
    <row r="2302" spans="90:92" ht="18" customHeight="1">
      <c r="CL2302" s="121"/>
      <c r="CM2302" s="121"/>
      <c r="CN2302" s="121"/>
    </row>
    <row r="2303" spans="90:92" ht="18" customHeight="1">
      <c r="CL2303" s="121"/>
      <c r="CM2303" s="121"/>
      <c r="CN2303" s="121"/>
    </row>
    <row r="2304" spans="90:92" ht="18" customHeight="1">
      <c r="CL2304" s="121"/>
      <c r="CM2304" s="121"/>
      <c r="CN2304" s="121"/>
    </row>
    <row r="2305" spans="90:92" ht="18" customHeight="1">
      <c r="CL2305" s="121"/>
      <c r="CM2305" s="121"/>
      <c r="CN2305" s="121"/>
    </row>
    <row r="2306" spans="90:92" ht="18" customHeight="1">
      <c r="CL2306" s="121"/>
      <c r="CM2306" s="121"/>
      <c r="CN2306" s="121"/>
    </row>
    <row r="2307" spans="90:92" ht="18" customHeight="1">
      <c r="CL2307" s="121"/>
      <c r="CM2307" s="121"/>
      <c r="CN2307" s="121"/>
    </row>
    <row r="2308" spans="90:92" ht="18" customHeight="1">
      <c r="CL2308" s="121"/>
      <c r="CM2308" s="121"/>
      <c r="CN2308" s="121"/>
    </row>
    <row r="2309" spans="90:92" ht="18" customHeight="1">
      <c r="CL2309" s="121"/>
      <c r="CM2309" s="121"/>
      <c r="CN2309" s="121"/>
    </row>
    <row r="2310" spans="90:92" ht="18" customHeight="1">
      <c r="CL2310" s="121"/>
      <c r="CM2310" s="121"/>
      <c r="CN2310" s="121"/>
    </row>
    <row r="2311" spans="90:92" ht="18" customHeight="1">
      <c r="CL2311" s="121"/>
      <c r="CM2311" s="121"/>
      <c r="CN2311" s="121"/>
    </row>
    <row r="2312" spans="90:92" ht="18" customHeight="1">
      <c r="CL2312" s="121"/>
      <c r="CM2312" s="121"/>
      <c r="CN2312" s="121"/>
    </row>
    <row r="2313" spans="90:92" ht="18" customHeight="1">
      <c r="CL2313" s="121"/>
      <c r="CM2313" s="121"/>
      <c r="CN2313" s="121"/>
    </row>
    <row r="2314" spans="90:92" ht="18" customHeight="1">
      <c r="CL2314" s="121"/>
      <c r="CM2314" s="121"/>
      <c r="CN2314" s="121"/>
    </row>
    <row r="2315" spans="90:92" ht="18" customHeight="1">
      <c r="CL2315" s="121"/>
      <c r="CM2315" s="121"/>
      <c r="CN2315" s="121"/>
    </row>
    <row r="2316" spans="90:92" ht="18" customHeight="1">
      <c r="CL2316" s="121"/>
      <c r="CM2316" s="121"/>
      <c r="CN2316" s="121"/>
    </row>
    <row r="2317" spans="90:92" ht="18" customHeight="1">
      <c r="CL2317" s="121"/>
      <c r="CM2317" s="121"/>
      <c r="CN2317" s="121"/>
    </row>
    <row r="2318" spans="90:92" ht="18" customHeight="1">
      <c r="CL2318" s="121"/>
      <c r="CM2318" s="121"/>
      <c r="CN2318" s="121"/>
    </row>
    <row r="2319" spans="90:92" ht="18" customHeight="1">
      <c r="CL2319" s="121"/>
      <c r="CM2319" s="121"/>
      <c r="CN2319" s="121"/>
    </row>
    <row r="2320" spans="90:92" ht="18" customHeight="1">
      <c r="CL2320" s="121"/>
      <c r="CM2320" s="121"/>
      <c r="CN2320" s="121"/>
    </row>
    <row r="2321" spans="90:92" ht="18" customHeight="1">
      <c r="CL2321" s="121"/>
      <c r="CM2321" s="121"/>
      <c r="CN2321" s="121"/>
    </row>
    <row r="2322" spans="90:92" ht="18" customHeight="1">
      <c r="CL2322" s="121"/>
      <c r="CM2322" s="121"/>
      <c r="CN2322" s="121"/>
    </row>
    <row r="2323" spans="90:92" ht="18" customHeight="1">
      <c r="CL2323" s="121"/>
      <c r="CM2323" s="121"/>
      <c r="CN2323" s="121"/>
    </row>
    <row r="2324" spans="90:92" ht="18" customHeight="1">
      <c r="CL2324" s="121"/>
      <c r="CM2324" s="121"/>
      <c r="CN2324" s="121"/>
    </row>
    <row r="2325" spans="90:92" ht="18" customHeight="1">
      <c r="CL2325" s="121"/>
      <c r="CM2325" s="121"/>
      <c r="CN2325" s="121"/>
    </row>
    <row r="2326" spans="90:92" ht="18" customHeight="1">
      <c r="CL2326" s="121"/>
      <c r="CM2326" s="121"/>
      <c r="CN2326" s="121"/>
    </row>
    <row r="2327" spans="90:92" ht="18" customHeight="1">
      <c r="CL2327" s="121"/>
      <c r="CM2327" s="121"/>
      <c r="CN2327" s="121"/>
    </row>
    <row r="2328" spans="90:92" ht="18" customHeight="1">
      <c r="CL2328" s="121"/>
      <c r="CM2328" s="121"/>
      <c r="CN2328" s="121"/>
    </row>
    <row r="2329" spans="90:92" ht="18" customHeight="1">
      <c r="CL2329" s="121"/>
      <c r="CM2329" s="121"/>
      <c r="CN2329" s="121"/>
    </row>
    <row r="2330" spans="90:92" ht="18" customHeight="1">
      <c r="CL2330" s="121"/>
      <c r="CM2330" s="121"/>
      <c r="CN2330" s="121"/>
    </row>
    <row r="2331" spans="90:92" ht="18" customHeight="1">
      <c r="CL2331" s="121"/>
      <c r="CM2331" s="121"/>
      <c r="CN2331" s="121"/>
    </row>
    <row r="2332" spans="90:92" ht="18" customHeight="1">
      <c r="CL2332" s="121"/>
      <c r="CM2332" s="121"/>
      <c r="CN2332" s="121"/>
    </row>
    <row r="2333" spans="90:92" ht="18" customHeight="1">
      <c r="CL2333" s="121"/>
      <c r="CM2333" s="121"/>
      <c r="CN2333" s="121"/>
    </row>
    <row r="2334" spans="90:92" ht="18" customHeight="1">
      <c r="CL2334" s="121"/>
      <c r="CM2334" s="121"/>
      <c r="CN2334" s="121"/>
    </row>
    <row r="2335" spans="90:92" ht="18" customHeight="1">
      <c r="CL2335" s="121"/>
      <c r="CM2335" s="121"/>
      <c r="CN2335" s="121"/>
    </row>
    <row r="2336" spans="90:92" ht="18" customHeight="1">
      <c r="CL2336" s="121"/>
      <c r="CM2336" s="121"/>
      <c r="CN2336" s="121"/>
    </row>
    <row r="2337" spans="90:92" ht="18" customHeight="1">
      <c r="CL2337" s="121"/>
      <c r="CM2337" s="121"/>
      <c r="CN2337" s="121"/>
    </row>
    <row r="2338" spans="90:92" ht="18" customHeight="1">
      <c r="CL2338" s="121"/>
      <c r="CM2338" s="121"/>
      <c r="CN2338" s="121"/>
    </row>
    <row r="2339" spans="90:92" ht="18" customHeight="1">
      <c r="CL2339" s="121"/>
      <c r="CM2339" s="121"/>
      <c r="CN2339" s="121"/>
    </row>
    <row r="2340" spans="90:92" ht="18" customHeight="1">
      <c r="CL2340" s="121"/>
      <c r="CM2340" s="121"/>
      <c r="CN2340" s="121"/>
    </row>
    <row r="2341" spans="90:92" ht="18" customHeight="1">
      <c r="CL2341" s="121"/>
      <c r="CM2341" s="121"/>
      <c r="CN2341" s="121"/>
    </row>
    <row r="2342" spans="90:92" ht="18" customHeight="1">
      <c r="CL2342" s="121"/>
      <c r="CM2342" s="121"/>
      <c r="CN2342" s="121"/>
    </row>
    <row r="2343" spans="90:92" ht="18" customHeight="1">
      <c r="CL2343" s="121"/>
      <c r="CM2343" s="121"/>
      <c r="CN2343" s="121"/>
    </row>
    <row r="2344" spans="90:92" ht="18" customHeight="1">
      <c r="CL2344" s="121"/>
      <c r="CM2344" s="121"/>
      <c r="CN2344" s="121"/>
    </row>
    <row r="2345" spans="90:92" ht="18" customHeight="1">
      <c r="CL2345" s="121"/>
      <c r="CM2345" s="121"/>
      <c r="CN2345" s="121"/>
    </row>
    <row r="2346" spans="90:92" ht="18" customHeight="1">
      <c r="CL2346" s="121"/>
      <c r="CM2346" s="121"/>
      <c r="CN2346" s="121"/>
    </row>
    <row r="2347" spans="90:92" ht="18" customHeight="1">
      <c r="CL2347" s="121"/>
      <c r="CM2347" s="121"/>
      <c r="CN2347" s="121"/>
    </row>
    <row r="2348" spans="90:92" ht="18" customHeight="1">
      <c r="CL2348" s="121"/>
      <c r="CM2348" s="121"/>
      <c r="CN2348" s="121"/>
    </row>
    <row r="2349" spans="90:92" ht="18" customHeight="1">
      <c r="CL2349" s="121"/>
      <c r="CM2349" s="121"/>
      <c r="CN2349" s="121"/>
    </row>
    <row r="2350" spans="90:92" ht="18" customHeight="1">
      <c r="CL2350" s="121"/>
      <c r="CM2350" s="121"/>
      <c r="CN2350" s="121"/>
    </row>
    <row r="2351" spans="90:92" ht="18" customHeight="1">
      <c r="CL2351" s="121"/>
      <c r="CM2351" s="121"/>
      <c r="CN2351" s="121"/>
    </row>
    <row r="2352" spans="90:92" ht="18" customHeight="1">
      <c r="CL2352" s="121"/>
      <c r="CM2352" s="121"/>
      <c r="CN2352" s="121"/>
    </row>
    <row r="2353" spans="90:92" ht="18" customHeight="1">
      <c r="CL2353" s="121"/>
      <c r="CM2353" s="121"/>
      <c r="CN2353" s="121"/>
    </row>
    <row r="2354" spans="90:92" ht="18" customHeight="1">
      <c r="CL2354" s="121"/>
      <c r="CM2354" s="121"/>
      <c r="CN2354" s="121"/>
    </row>
    <row r="2355" spans="90:92" ht="18" customHeight="1">
      <c r="CL2355" s="121"/>
      <c r="CM2355" s="121"/>
      <c r="CN2355" s="121"/>
    </row>
    <row r="2356" spans="90:92" ht="18" customHeight="1">
      <c r="CL2356" s="121"/>
      <c r="CM2356" s="121"/>
      <c r="CN2356" s="121"/>
    </row>
    <row r="2357" spans="90:92" ht="18" customHeight="1">
      <c r="CL2357" s="121"/>
      <c r="CM2357" s="121"/>
      <c r="CN2357" s="121"/>
    </row>
    <row r="2358" spans="90:92" ht="18" customHeight="1">
      <c r="CL2358" s="121"/>
      <c r="CM2358" s="121"/>
      <c r="CN2358" s="121"/>
    </row>
    <row r="2359" spans="90:92" ht="18" customHeight="1">
      <c r="CL2359" s="121"/>
      <c r="CM2359" s="121"/>
      <c r="CN2359" s="121"/>
    </row>
    <row r="2360" spans="90:92" ht="18" customHeight="1">
      <c r="CL2360" s="121"/>
      <c r="CM2360" s="121"/>
      <c r="CN2360" s="121"/>
    </row>
    <row r="2361" spans="90:92" ht="18" customHeight="1">
      <c r="CL2361" s="121"/>
      <c r="CM2361" s="121"/>
      <c r="CN2361" s="121"/>
    </row>
    <row r="2362" spans="90:92" ht="18" customHeight="1">
      <c r="CL2362" s="121"/>
      <c r="CM2362" s="121"/>
      <c r="CN2362" s="121"/>
    </row>
    <row r="2363" spans="90:92" ht="18" customHeight="1">
      <c r="CL2363" s="121"/>
      <c r="CM2363" s="121"/>
      <c r="CN2363" s="121"/>
    </row>
    <row r="2364" spans="90:92" ht="18" customHeight="1">
      <c r="CL2364" s="121"/>
      <c r="CM2364" s="121"/>
      <c r="CN2364" s="121"/>
    </row>
    <row r="2365" spans="90:92" ht="18" customHeight="1">
      <c r="CL2365" s="121"/>
      <c r="CM2365" s="121"/>
      <c r="CN2365" s="121"/>
    </row>
    <row r="2366" spans="90:92" ht="18" customHeight="1">
      <c r="CL2366" s="121"/>
      <c r="CM2366" s="121"/>
      <c r="CN2366" s="121"/>
    </row>
    <row r="2367" spans="90:92" ht="18" customHeight="1">
      <c r="CL2367" s="121"/>
      <c r="CM2367" s="121"/>
      <c r="CN2367" s="121"/>
    </row>
    <row r="2368" spans="90:92" ht="18" customHeight="1">
      <c r="CL2368" s="121"/>
      <c r="CM2368" s="121"/>
      <c r="CN2368" s="121"/>
    </row>
    <row r="2369" spans="90:92" ht="18" customHeight="1">
      <c r="CL2369" s="121"/>
      <c r="CM2369" s="121"/>
      <c r="CN2369" s="121"/>
    </row>
    <row r="2370" spans="90:92" ht="18" customHeight="1">
      <c r="CL2370" s="121"/>
      <c r="CM2370" s="121"/>
      <c r="CN2370" s="121"/>
    </row>
    <row r="2371" spans="90:92" ht="18" customHeight="1">
      <c r="CL2371" s="121"/>
      <c r="CM2371" s="121"/>
      <c r="CN2371" s="121"/>
    </row>
    <row r="2372" spans="90:92" ht="18" customHeight="1">
      <c r="CL2372" s="121"/>
      <c r="CM2372" s="121"/>
      <c r="CN2372" s="121"/>
    </row>
    <row r="2373" spans="90:92" ht="18" customHeight="1">
      <c r="CL2373" s="121"/>
      <c r="CM2373" s="121"/>
      <c r="CN2373" s="121"/>
    </row>
    <row r="2374" spans="90:92" ht="18" customHeight="1">
      <c r="CL2374" s="121"/>
      <c r="CM2374" s="121"/>
      <c r="CN2374" s="121"/>
    </row>
    <row r="2375" spans="90:92" ht="18" customHeight="1">
      <c r="CL2375" s="121"/>
      <c r="CM2375" s="121"/>
      <c r="CN2375" s="121"/>
    </row>
    <row r="2376" spans="90:92" ht="18" customHeight="1">
      <c r="CL2376" s="121"/>
      <c r="CM2376" s="121"/>
      <c r="CN2376" s="121"/>
    </row>
    <row r="2377" spans="90:92" ht="18" customHeight="1">
      <c r="CL2377" s="121"/>
      <c r="CM2377" s="121"/>
      <c r="CN2377" s="121"/>
    </row>
    <row r="2378" spans="90:92" ht="18" customHeight="1">
      <c r="CL2378" s="121"/>
      <c r="CM2378" s="121"/>
      <c r="CN2378" s="121"/>
    </row>
    <row r="2379" spans="90:92" ht="18" customHeight="1">
      <c r="CL2379" s="121"/>
      <c r="CM2379" s="121"/>
      <c r="CN2379" s="121"/>
    </row>
    <row r="2380" spans="90:92" ht="18" customHeight="1">
      <c r="CL2380" s="121"/>
      <c r="CM2380" s="121"/>
      <c r="CN2380" s="121"/>
    </row>
    <row r="2381" spans="90:92" ht="18" customHeight="1">
      <c r="CL2381" s="121"/>
      <c r="CM2381" s="121"/>
      <c r="CN2381" s="121"/>
    </row>
    <row r="2382" spans="90:92" ht="18" customHeight="1">
      <c r="CL2382" s="121"/>
      <c r="CM2382" s="121"/>
      <c r="CN2382" s="121"/>
    </row>
    <row r="2383" spans="90:92" ht="18" customHeight="1">
      <c r="CL2383" s="121"/>
      <c r="CM2383" s="121"/>
      <c r="CN2383" s="121"/>
    </row>
    <row r="2384" spans="90:92" ht="18" customHeight="1">
      <c r="CL2384" s="121"/>
      <c r="CM2384" s="121"/>
      <c r="CN2384" s="121"/>
    </row>
    <row r="2385" spans="90:92" ht="18" customHeight="1">
      <c r="CL2385" s="121"/>
      <c r="CM2385" s="121"/>
      <c r="CN2385" s="121"/>
    </row>
    <row r="2386" spans="90:92" ht="18" customHeight="1">
      <c r="CL2386" s="121"/>
      <c r="CM2386" s="121"/>
      <c r="CN2386" s="121"/>
    </row>
    <row r="2387" spans="90:92" ht="18" customHeight="1">
      <c r="CL2387" s="121"/>
      <c r="CM2387" s="121"/>
      <c r="CN2387" s="121"/>
    </row>
    <row r="2388" spans="90:92" ht="18" customHeight="1">
      <c r="CL2388" s="121"/>
      <c r="CM2388" s="121"/>
      <c r="CN2388" s="121"/>
    </row>
    <row r="2389" spans="90:92" ht="18" customHeight="1">
      <c r="CL2389" s="121"/>
      <c r="CM2389" s="121"/>
      <c r="CN2389" s="121"/>
    </row>
    <row r="2390" spans="90:92" ht="18" customHeight="1">
      <c r="CL2390" s="121"/>
      <c r="CM2390" s="121"/>
      <c r="CN2390" s="121"/>
    </row>
    <row r="2391" spans="90:92" ht="18" customHeight="1">
      <c r="CL2391" s="121"/>
      <c r="CM2391" s="121"/>
      <c r="CN2391" s="121"/>
    </row>
    <row r="2392" spans="90:92" ht="18" customHeight="1">
      <c r="CL2392" s="121"/>
      <c r="CM2392" s="121"/>
      <c r="CN2392" s="121"/>
    </row>
    <row r="2393" spans="90:92" ht="18" customHeight="1">
      <c r="CL2393" s="121"/>
      <c r="CM2393" s="121"/>
      <c r="CN2393" s="121"/>
    </row>
    <row r="2394" spans="90:92" ht="18" customHeight="1">
      <c r="CL2394" s="121"/>
      <c r="CM2394" s="121"/>
      <c r="CN2394" s="121"/>
    </row>
    <row r="2395" spans="90:92" ht="18" customHeight="1">
      <c r="CL2395" s="121"/>
      <c r="CM2395" s="121"/>
      <c r="CN2395" s="121"/>
    </row>
    <row r="2396" spans="90:92" ht="18" customHeight="1">
      <c r="CL2396" s="121"/>
      <c r="CM2396" s="121"/>
      <c r="CN2396" s="121"/>
    </row>
    <row r="2397" spans="90:92" ht="18" customHeight="1">
      <c r="CL2397" s="121"/>
      <c r="CM2397" s="121"/>
      <c r="CN2397" s="121"/>
    </row>
    <row r="2398" spans="90:92" ht="18" customHeight="1">
      <c r="CL2398" s="121"/>
      <c r="CM2398" s="121"/>
      <c r="CN2398" s="121"/>
    </row>
    <row r="2399" spans="90:92" ht="18" customHeight="1">
      <c r="CL2399" s="121"/>
      <c r="CM2399" s="121"/>
      <c r="CN2399" s="121"/>
    </row>
    <row r="2400" spans="90:92" ht="18" customHeight="1">
      <c r="CL2400" s="121"/>
      <c r="CM2400" s="121"/>
      <c r="CN2400" s="121"/>
    </row>
    <row r="2401" spans="90:92" ht="18" customHeight="1">
      <c r="CL2401" s="121"/>
      <c r="CM2401" s="121"/>
      <c r="CN2401" s="121"/>
    </row>
    <row r="2402" spans="90:92" ht="18" customHeight="1">
      <c r="CL2402" s="121"/>
      <c r="CM2402" s="121"/>
      <c r="CN2402" s="121"/>
    </row>
    <row r="2403" spans="90:92" ht="18" customHeight="1">
      <c r="CL2403" s="121"/>
      <c r="CM2403" s="121"/>
      <c r="CN2403" s="121"/>
    </row>
    <row r="2404" spans="90:92" ht="18" customHeight="1">
      <c r="CL2404" s="121"/>
      <c r="CM2404" s="121"/>
      <c r="CN2404" s="121"/>
    </row>
    <row r="2405" spans="90:92" ht="18" customHeight="1">
      <c r="CL2405" s="121"/>
      <c r="CM2405" s="121"/>
      <c r="CN2405" s="121"/>
    </row>
    <row r="2406" spans="90:92" ht="18" customHeight="1">
      <c r="CL2406" s="121"/>
      <c r="CM2406" s="121"/>
      <c r="CN2406" s="121"/>
    </row>
    <row r="2407" spans="90:92" ht="18" customHeight="1">
      <c r="CL2407" s="121"/>
      <c r="CM2407" s="121"/>
      <c r="CN2407" s="121"/>
    </row>
    <row r="2408" spans="90:92" ht="18" customHeight="1">
      <c r="CL2408" s="121"/>
      <c r="CM2408" s="121"/>
      <c r="CN2408" s="121"/>
    </row>
    <row r="2409" spans="90:92" ht="18" customHeight="1">
      <c r="CL2409" s="121"/>
      <c r="CM2409" s="121"/>
      <c r="CN2409" s="121"/>
    </row>
    <row r="2410" spans="90:92" ht="18" customHeight="1">
      <c r="CL2410" s="121"/>
      <c r="CM2410" s="121"/>
      <c r="CN2410" s="121"/>
    </row>
    <row r="2411" spans="90:92" ht="18" customHeight="1">
      <c r="CL2411" s="121"/>
      <c r="CM2411" s="121"/>
      <c r="CN2411" s="121"/>
    </row>
    <row r="2412" spans="90:92" ht="18" customHeight="1">
      <c r="CL2412" s="121"/>
      <c r="CM2412" s="121"/>
      <c r="CN2412" s="121"/>
    </row>
    <row r="2413" spans="90:92" ht="18" customHeight="1">
      <c r="CL2413" s="121"/>
      <c r="CM2413" s="121"/>
      <c r="CN2413" s="121"/>
    </row>
    <row r="2414" spans="90:92" ht="18" customHeight="1">
      <c r="CL2414" s="121"/>
      <c r="CM2414" s="121"/>
      <c r="CN2414" s="121"/>
    </row>
    <row r="2415" spans="90:92" ht="18" customHeight="1">
      <c r="CL2415" s="121"/>
      <c r="CM2415" s="121"/>
      <c r="CN2415" s="121"/>
    </row>
    <row r="2416" spans="90:92" ht="18" customHeight="1">
      <c r="CL2416" s="121"/>
      <c r="CM2416" s="121"/>
      <c r="CN2416" s="121"/>
    </row>
  </sheetData>
  <sheetProtection selectLockedCells="1"/>
  <mergeCells count="118">
    <mergeCell ref="E40:F40"/>
    <mergeCell ref="G40:H40"/>
    <mergeCell ref="I40:J40"/>
    <mergeCell ref="K40:L40"/>
    <mergeCell ref="E41:F41"/>
    <mergeCell ref="G41:H41"/>
    <mergeCell ref="I41:J41"/>
    <mergeCell ref="K41:L41"/>
    <mergeCell ref="E38:F38"/>
    <mergeCell ref="G38:H38"/>
    <mergeCell ref="I38:J38"/>
    <mergeCell ref="K38:L38"/>
    <mergeCell ref="E39:F39"/>
    <mergeCell ref="G39:H39"/>
    <mergeCell ref="I39:J39"/>
    <mergeCell ref="K39:L39"/>
    <mergeCell ref="E36:F36"/>
    <mergeCell ref="G36:H36"/>
    <mergeCell ref="I36:J36"/>
    <mergeCell ref="K36:L36"/>
    <mergeCell ref="E37:F37"/>
    <mergeCell ref="G37:H37"/>
    <mergeCell ref="I37:J37"/>
    <mergeCell ref="K37:L37"/>
    <mergeCell ref="E34:F34"/>
    <mergeCell ref="G34:H34"/>
    <mergeCell ref="I34:J34"/>
    <mergeCell ref="K34:L34"/>
    <mergeCell ref="E35:F35"/>
    <mergeCell ref="G35:H35"/>
    <mergeCell ref="I35:J35"/>
    <mergeCell ref="K35:L35"/>
    <mergeCell ref="E32:F32"/>
    <mergeCell ref="G32:H32"/>
    <mergeCell ref="I32:J32"/>
    <mergeCell ref="K32:L32"/>
    <mergeCell ref="E33:F33"/>
    <mergeCell ref="G33:H33"/>
    <mergeCell ref="I33:J33"/>
    <mergeCell ref="K33:L33"/>
    <mergeCell ref="E30:F30"/>
    <mergeCell ref="G30:H30"/>
    <mergeCell ref="I30:J30"/>
    <mergeCell ref="K30:L30"/>
    <mergeCell ref="E31:F31"/>
    <mergeCell ref="G31:H31"/>
    <mergeCell ref="I31:J31"/>
    <mergeCell ref="K31:L31"/>
    <mergeCell ref="E28:F28"/>
    <mergeCell ref="G28:H28"/>
    <mergeCell ref="I28:J28"/>
    <mergeCell ref="K28:L28"/>
    <mergeCell ref="E29:F29"/>
    <mergeCell ref="G29:H29"/>
    <mergeCell ref="I29:J29"/>
    <mergeCell ref="K29:L29"/>
    <mergeCell ref="E26:F26"/>
    <mergeCell ref="G26:H26"/>
    <mergeCell ref="I26:J26"/>
    <mergeCell ref="K26:L26"/>
    <mergeCell ref="E27:F27"/>
    <mergeCell ref="G27:H27"/>
    <mergeCell ref="I27:J27"/>
    <mergeCell ref="K27:L27"/>
    <mergeCell ref="E24:F24"/>
    <mergeCell ref="G24:H24"/>
    <mergeCell ref="I24:J24"/>
    <mergeCell ref="K24:L24"/>
    <mergeCell ref="E25:F25"/>
    <mergeCell ref="G25:H25"/>
    <mergeCell ref="I25:J25"/>
    <mergeCell ref="K25:L25"/>
    <mergeCell ref="E22:F22"/>
    <mergeCell ref="G22:H22"/>
    <mergeCell ref="I22:J22"/>
    <mergeCell ref="K22:L22"/>
    <mergeCell ref="E23:F23"/>
    <mergeCell ref="G23:H23"/>
    <mergeCell ref="I23:J23"/>
    <mergeCell ref="K23:L23"/>
    <mergeCell ref="E21:F21"/>
    <mergeCell ref="G21:H21"/>
    <mergeCell ref="I21:J21"/>
    <mergeCell ref="K21:L21"/>
    <mergeCell ref="K17:L17"/>
    <mergeCell ref="E18:F18"/>
    <mergeCell ref="G18:H18"/>
    <mergeCell ref="I18:J18"/>
    <mergeCell ref="K18:L18"/>
    <mergeCell ref="E19:F19"/>
    <mergeCell ref="G19:H19"/>
    <mergeCell ref="I19:J19"/>
    <mergeCell ref="K19:L19"/>
    <mergeCell ref="D12:I13"/>
    <mergeCell ref="J12:O13"/>
    <mergeCell ref="D16:D17"/>
    <mergeCell ref="E16:H16"/>
    <mergeCell ref="I16:L16"/>
    <mergeCell ref="E17:F17"/>
    <mergeCell ref="G17:H17"/>
    <mergeCell ref="I17:J17"/>
    <mergeCell ref="E20:F20"/>
    <mergeCell ref="G20:H20"/>
    <mergeCell ref="I20:J20"/>
    <mergeCell ref="K20:L20"/>
    <mergeCell ref="BO9:CB9"/>
    <mergeCell ref="P8:R8"/>
    <mergeCell ref="BV1:CF1"/>
    <mergeCell ref="BS2:BU2"/>
    <mergeCell ref="BV2:BW2"/>
    <mergeCell ref="BX2:BY2"/>
    <mergeCell ref="BZ2:CA2"/>
    <mergeCell ref="CB2:CC2"/>
    <mergeCell ref="CD2:CE2"/>
    <mergeCell ref="B3:CF3"/>
    <mergeCell ref="P4:BD4"/>
    <mergeCell ref="BO7:CB7"/>
    <mergeCell ref="BO8:CB8"/>
  </mergeCells>
  <phoneticPr fontId="1"/>
  <conditionalFormatting sqref="J12 E18:L41">
    <cfRule type="expression" dxfId="5" priority="2">
      <formula>#REF!="別紙にて提出"</formula>
    </cfRule>
  </conditionalFormatting>
  <dataValidations count="3">
    <dataValidation type="list" allowBlank="1" showInputMessage="1" showErrorMessage="1" sqref="J12:O13" xr:uid="{2851A3FA-D1F9-4F03-8463-8472299B3984}">
      <formula1>"（選択して下さい）,通　年,春　季,夏　季,秋　季,冬　季"</formula1>
    </dataValidation>
    <dataValidation type="list" allowBlank="1" showInputMessage="1" showErrorMessage="1" sqref="BO8:CB9" xr:uid="{713B9774-54D7-46AE-A286-F9A43E4FC8C3}">
      <formula1>"確認して✔を選択して下さい,✔"</formula1>
    </dataValidation>
    <dataValidation type="list" allowBlank="1" showInputMessage="1" showErrorMessage="1" sqref="BO7:CB7" xr:uid="{8FF786A9-ADB7-42BC-B6DE-652FE93D5738}">
      <formula1>"選択して下さい,本紙にて提出,別紙にて提出"</formula1>
    </dataValidation>
  </dataValidations>
  <printOptions horizontalCentered="1"/>
  <pageMargins left="0.39370078740157483" right="0.39370078740157483" top="0.39370078740157483" bottom="0.19685039370078741" header="0.39370078740157483" footer="0.19685039370078741"/>
  <pageSetup paperSize="9" scale="6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12B3E-EAF5-4AEB-973A-F5E3205DA10B}">
  <sheetPr codeName="Sheet10"/>
  <dimension ref="B1:DA45"/>
  <sheetViews>
    <sheetView showGridLines="0" showRuler="0" zoomScaleNormal="100" zoomScaleSheetLayoutView="85" zoomScalePageLayoutView="40" workbookViewId="0">
      <selection activeCell="C15" sqref="C15:CS41"/>
    </sheetView>
  </sheetViews>
  <sheetFormatPr defaultColWidth="2" defaultRowHeight="18" customHeight="1" outlineLevelCol="1"/>
  <cols>
    <col min="1" max="98" width="2" style="1"/>
    <col min="99" max="99" width="24.08203125" style="1" bestFit="1" customWidth="1"/>
    <col min="100" max="100" width="3.83203125" style="1" bestFit="1" customWidth="1"/>
    <col min="101" max="101" width="16.58203125" style="1" bestFit="1" customWidth="1"/>
    <col min="102" max="104" width="6.75" style="1" hidden="1" customWidth="1" outlineLevel="1"/>
    <col min="105" max="105" width="2" style="1" collapsed="1"/>
    <col min="106" max="16384" width="2" style="1"/>
  </cols>
  <sheetData>
    <row r="1" spans="2:104" ht="18" customHeight="1" thickBot="1">
      <c r="CJ1" s="593" t="s">
        <v>86</v>
      </c>
      <c r="CK1" s="593"/>
      <c r="CL1" s="593"/>
      <c r="CM1" s="593"/>
      <c r="CN1" s="593"/>
      <c r="CO1" s="593"/>
      <c r="CP1" s="593"/>
      <c r="CQ1" s="593"/>
      <c r="CR1" s="593"/>
      <c r="CS1" s="593"/>
      <c r="CT1" s="593"/>
    </row>
    <row r="2" spans="2:104" ht="22.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905">
        <f>IF(様式1!$BC$4="","",様式1!$BC$4)</f>
        <v>2026</v>
      </c>
      <c r="CH2" s="905"/>
      <c r="CI2" s="905"/>
      <c r="CJ2" s="595" t="s">
        <v>10</v>
      </c>
      <c r="CK2" s="595"/>
      <c r="CL2" s="905">
        <f>IF(様式1!$BH$4="","",様式1!$BH$4)</f>
        <v>2</v>
      </c>
      <c r="CM2" s="905"/>
      <c r="CN2" s="595" t="s">
        <v>9</v>
      </c>
      <c r="CO2" s="595"/>
      <c r="CP2" s="905">
        <f>IF(様式1!$BL$4="","",様式1!$BL$4)</f>
        <v>9</v>
      </c>
      <c r="CQ2" s="905"/>
      <c r="CR2" s="595" t="s">
        <v>8</v>
      </c>
      <c r="CS2" s="595"/>
      <c r="CT2" s="4"/>
      <c r="CU2" s="325" t="s">
        <v>553</v>
      </c>
      <c r="CV2" s="319">
        <f>CZ4</f>
        <v>0</v>
      </c>
      <c r="CW2" s="317" t="s">
        <v>554</v>
      </c>
    </row>
    <row r="3" spans="2:104" ht="18" customHeight="1">
      <c r="B3" s="596" t="s">
        <v>92</v>
      </c>
      <c r="C3" s="597"/>
      <c r="D3" s="597"/>
      <c r="E3" s="597"/>
      <c r="F3" s="597"/>
      <c r="G3" s="597"/>
      <c r="H3" s="597"/>
      <c r="I3" s="597"/>
      <c r="J3" s="597"/>
      <c r="K3" s="597"/>
      <c r="L3" s="597"/>
      <c r="M3" s="597"/>
      <c r="N3" s="597"/>
      <c r="O3" s="597"/>
      <c r="P3" s="597"/>
      <c r="Q3" s="597"/>
      <c r="R3" s="597"/>
      <c r="S3" s="597"/>
      <c r="T3" s="597"/>
      <c r="U3" s="597"/>
      <c r="V3" s="597"/>
      <c r="W3" s="597"/>
      <c r="X3" s="597"/>
      <c r="Y3" s="597"/>
      <c r="Z3" s="597"/>
      <c r="AA3" s="597"/>
      <c r="AB3" s="597"/>
      <c r="AC3" s="597"/>
      <c r="AD3" s="597"/>
      <c r="AE3" s="597"/>
      <c r="AF3" s="597"/>
      <c r="AG3" s="597"/>
      <c r="AH3" s="597"/>
      <c r="AI3" s="597"/>
      <c r="AJ3" s="597"/>
      <c r="AK3" s="597"/>
      <c r="AL3" s="597"/>
      <c r="AM3" s="597"/>
      <c r="AN3" s="597"/>
      <c r="AO3" s="597"/>
      <c r="AP3" s="597"/>
      <c r="AQ3" s="597"/>
      <c r="AR3" s="597"/>
      <c r="AS3" s="597"/>
      <c r="AT3" s="597"/>
      <c r="AU3" s="597"/>
      <c r="AV3" s="597"/>
      <c r="AW3" s="597"/>
      <c r="AX3" s="597"/>
      <c r="AY3" s="597"/>
      <c r="AZ3" s="597"/>
      <c r="BA3" s="597"/>
      <c r="BB3" s="597"/>
      <c r="BC3" s="597"/>
      <c r="BD3" s="597"/>
      <c r="BE3" s="597"/>
      <c r="BF3" s="597"/>
      <c r="BG3" s="597"/>
      <c r="BH3" s="597"/>
      <c r="BI3" s="597"/>
      <c r="BJ3" s="597"/>
      <c r="BK3" s="597"/>
      <c r="BL3" s="597"/>
      <c r="BM3" s="597"/>
      <c r="BN3" s="597"/>
      <c r="BO3" s="597"/>
      <c r="BP3" s="597"/>
      <c r="BQ3" s="597"/>
      <c r="BR3" s="597"/>
      <c r="BS3" s="597"/>
      <c r="BT3" s="597"/>
      <c r="BU3" s="597"/>
      <c r="BV3" s="597"/>
      <c r="BW3" s="597"/>
      <c r="BX3" s="597"/>
      <c r="BY3" s="597"/>
      <c r="BZ3" s="597"/>
      <c r="CA3" s="597"/>
      <c r="CB3" s="597"/>
      <c r="CC3" s="597"/>
      <c r="CD3" s="597"/>
      <c r="CE3" s="597"/>
      <c r="CF3" s="597"/>
      <c r="CG3" s="597"/>
      <c r="CH3" s="597"/>
      <c r="CI3" s="597"/>
      <c r="CJ3" s="597"/>
      <c r="CK3" s="597"/>
      <c r="CL3" s="597"/>
      <c r="CM3" s="597"/>
      <c r="CN3" s="597"/>
      <c r="CO3" s="597"/>
      <c r="CP3" s="597"/>
      <c r="CQ3" s="597"/>
      <c r="CR3" s="597"/>
      <c r="CS3" s="597"/>
      <c r="CT3" s="598"/>
      <c r="CX3" s="315" t="s">
        <v>555</v>
      </c>
      <c r="CY3" s="315" t="s">
        <v>556</v>
      </c>
      <c r="CZ3" s="315" t="s">
        <v>557</v>
      </c>
    </row>
    <row r="4" spans="2:104" ht="15" customHeight="1" thickBot="1">
      <c r="B4" s="5"/>
      <c r="E4" s="1" t="s">
        <v>414</v>
      </c>
      <c r="CG4" s="120"/>
      <c r="CH4" s="120"/>
      <c r="CI4" s="120"/>
      <c r="CJ4" s="120"/>
      <c r="CK4" s="120"/>
      <c r="CL4" s="120"/>
      <c r="CM4" s="120"/>
      <c r="CN4" s="120"/>
      <c r="CO4" s="120"/>
      <c r="CP4" s="120"/>
      <c r="CQ4" s="120"/>
      <c r="CR4" s="120"/>
      <c r="CS4" s="120"/>
      <c r="CT4" s="6"/>
      <c r="CX4" s="320">
        <f>SUM(CX6:CX12)</f>
        <v>7</v>
      </c>
      <c r="CY4" s="320">
        <f t="shared" ref="CY4:CZ4" si="0">SUM(CY6:CY12)</f>
        <v>7</v>
      </c>
      <c r="CZ4" s="320">
        <f t="shared" si="0"/>
        <v>0</v>
      </c>
    </row>
    <row r="5" spans="2:104" ht="6.75" customHeight="1">
      <c r="B5" s="5"/>
      <c r="E5" s="155"/>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63"/>
      <c r="CH5" s="163"/>
      <c r="CI5" s="163"/>
      <c r="CJ5" s="163"/>
      <c r="CK5" s="163"/>
      <c r="CL5" s="163"/>
      <c r="CM5" s="163"/>
      <c r="CN5" s="163"/>
      <c r="CO5" s="163"/>
      <c r="CP5" s="163"/>
      <c r="CQ5" s="163"/>
      <c r="CR5" s="164"/>
      <c r="CS5" s="120"/>
      <c r="CT5" s="6"/>
    </row>
    <row r="6" spans="2:104" ht="15" customHeight="1">
      <c r="B6" s="5"/>
      <c r="E6" s="173" t="s">
        <v>418</v>
      </c>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174"/>
      <c r="AI6" s="174"/>
      <c r="AJ6" s="174"/>
      <c r="AK6" s="174"/>
      <c r="AL6" s="174"/>
      <c r="AM6" s="174"/>
      <c r="AN6" s="174"/>
      <c r="AO6" s="174"/>
      <c r="AP6" s="174"/>
      <c r="AQ6" s="174"/>
      <c r="AR6" s="174"/>
      <c r="AS6" s="174"/>
      <c r="AT6" s="174"/>
      <c r="AU6" s="174"/>
      <c r="AV6" s="174"/>
      <c r="AW6" s="174"/>
      <c r="AX6" s="174"/>
      <c r="AY6" s="174"/>
      <c r="AZ6" s="174"/>
      <c r="BA6" s="174"/>
      <c r="BB6" s="174"/>
      <c r="BC6" s="174"/>
      <c r="BD6" s="174"/>
      <c r="BE6" s="174"/>
      <c r="BF6" s="174"/>
      <c r="BG6" s="174"/>
      <c r="BH6" s="174"/>
      <c r="BI6" s="174"/>
      <c r="BJ6" s="174"/>
      <c r="BK6" s="174"/>
      <c r="BL6" s="174"/>
      <c r="BM6" s="174"/>
      <c r="BN6" s="174"/>
      <c r="BO6" s="174"/>
      <c r="BP6" s="174"/>
      <c r="BQ6" s="174"/>
      <c r="BR6" s="174"/>
      <c r="BS6" s="174"/>
      <c r="BT6" s="174"/>
      <c r="BU6" s="174"/>
      <c r="BV6" s="174"/>
      <c r="BW6" s="174"/>
      <c r="BX6" s="174"/>
      <c r="BY6" s="174"/>
      <c r="BZ6" s="174"/>
      <c r="CA6" s="174"/>
      <c r="CB6" s="174"/>
      <c r="CC6" s="174"/>
      <c r="CD6" s="907" t="s">
        <v>712</v>
      </c>
      <c r="CE6" s="908"/>
      <c r="CF6" s="908"/>
      <c r="CG6" s="908"/>
      <c r="CH6" s="908"/>
      <c r="CI6" s="908"/>
      <c r="CJ6" s="908"/>
      <c r="CK6" s="908"/>
      <c r="CL6" s="908"/>
      <c r="CM6" s="908"/>
      <c r="CN6" s="908"/>
      <c r="CO6" s="908"/>
      <c r="CP6" s="908"/>
      <c r="CQ6" s="909"/>
      <c r="CR6" s="158"/>
      <c r="CT6" s="6"/>
      <c r="CX6" s="318">
        <v>1</v>
      </c>
      <c r="CY6" s="318">
        <f>IF(OR(CD6="選択して下さい",CD6=""),0,COUNTA(CD6))</f>
        <v>1</v>
      </c>
      <c r="CZ6" s="318">
        <f>CX6-CY6</f>
        <v>0</v>
      </c>
    </row>
    <row r="7" spans="2:104" ht="15" customHeight="1">
      <c r="B7" s="5"/>
      <c r="E7" s="167" t="s">
        <v>607</v>
      </c>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168"/>
      <c r="BD7" s="168"/>
      <c r="BE7" s="168"/>
      <c r="BF7" s="168"/>
      <c r="BG7" s="168"/>
      <c r="BH7" s="168"/>
      <c r="BI7" s="168"/>
      <c r="BJ7" s="168"/>
      <c r="BK7" s="168"/>
      <c r="BL7" s="168"/>
      <c r="BM7" s="168"/>
      <c r="BN7" s="168"/>
      <c r="BO7" s="168"/>
      <c r="BP7" s="168"/>
      <c r="BQ7" s="168"/>
      <c r="BR7" s="168"/>
      <c r="BS7" s="168"/>
      <c r="BT7" s="168"/>
      <c r="BU7" s="168"/>
      <c r="BV7" s="168"/>
      <c r="BW7" s="168"/>
      <c r="BX7" s="168"/>
      <c r="BY7" s="168"/>
      <c r="BZ7" s="168"/>
      <c r="CA7" s="168"/>
      <c r="CB7" s="168"/>
      <c r="CC7" s="168"/>
      <c r="CD7" s="910" t="s">
        <v>713</v>
      </c>
      <c r="CE7" s="910"/>
      <c r="CF7" s="910"/>
      <c r="CG7" s="910"/>
      <c r="CH7" s="910"/>
      <c r="CI7" s="910"/>
      <c r="CJ7" s="910"/>
      <c r="CK7" s="910"/>
      <c r="CL7" s="910"/>
      <c r="CM7" s="910"/>
      <c r="CN7" s="910"/>
      <c r="CO7" s="910"/>
      <c r="CP7" s="910"/>
      <c r="CQ7" s="910"/>
      <c r="CR7" s="158"/>
      <c r="CT7" s="6"/>
      <c r="CX7" s="318">
        <v>1</v>
      </c>
      <c r="CY7" s="318">
        <f>IF(OR(CD7="確認して✔を選択して下さい",CD7=""),0,COUNTA(CD7))</f>
        <v>1</v>
      </c>
      <c r="CZ7" s="318">
        <f t="shared" ref="CZ7:CZ11" si="1">CX7-CY7</f>
        <v>0</v>
      </c>
    </row>
    <row r="8" spans="2:104" ht="15" customHeight="1">
      <c r="B8" s="5"/>
      <c r="E8" s="167" t="s">
        <v>543</v>
      </c>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68"/>
      <c r="CA8" s="168"/>
      <c r="CB8" s="168"/>
      <c r="CC8" s="168"/>
      <c r="CD8" s="910" t="s">
        <v>713</v>
      </c>
      <c r="CE8" s="910"/>
      <c r="CF8" s="910"/>
      <c r="CG8" s="910"/>
      <c r="CH8" s="910"/>
      <c r="CI8" s="910"/>
      <c r="CJ8" s="910"/>
      <c r="CK8" s="910"/>
      <c r="CL8" s="910"/>
      <c r="CM8" s="910"/>
      <c r="CN8" s="910"/>
      <c r="CO8" s="910"/>
      <c r="CP8" s="910"/>
      <c r="CQ8" s="910"/>
      <c r="CR8" s="158"/>
      <c r="CT8" s="6"/>
      <c r="CX8" s="318">
        <v>1</v>
      </c>
      <c r="CY8" s="318">
        <f t="shared" ref="CY8:CY11" si="2">IF(OR(CD8="確認して✔を選択して下さい",CD8=""),0,COUNTA(CD8))</f>
        <v>1</v>
      </c>
      <c r="CZ8" s="318">
        <f t="shared" si="1"/>
        <v>0</v>
      </c>
    </row>
    <row r="9" spans="2:104" ht="15" customHeight="1">
      <c r="B9" s="5"/>
      <c r="E9" s="167" t="s">
        <v>394</v>
      </c>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BT9" s="168"/>
      <c r="BU9" s="168"/>
      <c r="BV9" s="168"/>
      <c r="BW9" s="168"/>
      <c r="BX9" s="168"/>
      <c r="BY9" s="168"/>
      <c r="BZ9" s="168"/>
      <c r="CA9" s="168"/>
      <c r="CB9" s="168"/>
      <c r="CC9" s="168"/>
      <c r="CD9" s="910" t="s">
        <v>713</v>
      </c>
      <c r="CE9" s="910"/>
      <c r="CF9" s="910"/>
      <c r="CG9" s="910"/>
      <c r="CH9" s="910"/>
      <c r="CI9" s="910"/>
      <c r="CJ9" s="910"/>
      <c r="CK9" s="910"/>
      <c r="CL9" s="910"/>
      <c r="CM9" s="910"/>
      <c r="CN9" s="910"/>
      <c r="CO9" s="910"/>
      <c r="CP9" s="910"/>
      <c r="CQ9" s="910"/>
      <c r="CR9" s="158"/>
      <c r="CT9" s="6"/>
      <c r="CX9" s="318">
        <v>1</v>
      </c>
      <c r="CY9" s="318">
        <f t="shared" si="2"/>
        <v>1</v>
      </c>
      <c r="CZ9" s="318">
        <f t="shared" si="1"/>
        <v>0</v>
      </c>
    </row>
    <row r="10" spans="2:104" ht="15" customHeight="1">
      <c r="B10" s="5"/>
      <c r="E10" s="167" t="s">
        <v>395</v>
      </c>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949" t="s">
        <v>391</v>
      </c>
      <c r="BQ10" s="950"/>
      <c r="BR10" s="950"/>
      <c r="BS10" s="950"/>
      <c r="BT10" s="951"/>
      <c r="BU10" s="952" t="str">
        <f>IF('様式3の2(直流発電設備)'!AR12="","",'様式3の2(直流発電設備)'!AR12)</f>
        <v>750kVA X 2台 = 1500</v>
      </c>
      <c r="BV10" s="953"/>
      <c r="BW10" s="953"/>
      <c r="BX10" s="953"/>
      <c r="BY10" s="953"/>
      <c r="BZ10" s="953"/>
      <c r="CA10" s="953"/>
      <c r="CB10" s="950" t="s">
        <v>390</v>
      </c>
      <c r="CC10" s="954"/>
      <c r="CD10" s="910" t="s">
        <v>713</v>
      </c>
      <c r="CE10" s="910"/>
      <c r="CF10" s="910"/>
      <c r="CG10" s="910"/>
      <c r="CH10" s="910"/>
      <c r="CI10" s="910"/>
      <c r="CJ10" s="910"/>
      <c r="CK10" s="910"/>
      <c r="CL10" s="910"/>
      <c r="CM10" s="910"/>
      <c r="CN10" s="910"/>
      <c r="CO10" s="910"/>
      <c r="CP10" s="910"/>
      <c r="CQ10" s="910"/>
      <c r="CR10" s="158"/>
      <c r="CT10" s="6"/>
      <c r="CX10" s="318">
        <v>1</v>
      </c>
      <c r="CY10" s="318">
        <f t="shared" si="2"/>
        <v>1</v>
      </c>
      <c r="CZ10" s="318">
        <f t="shared" si="1"/>
        <v>0</v>
      </c>
    </row>
    <row r="11" spans="2:104" ht="15" customHeight="1">
      <c r="B11" s="5"/>
      <c r="E11" s="167" t="s">
        <v>396</v>
      </c>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949" t="s">
        <v>392</v>
      </c>
      <c r="BQ11" s="950"/>
      <c r="BR11" s="950"/>
      <c r="BS11" s="950"/>
      <c r="BT11" s="951"/>
      <c r="BU11" s="952">
        <f>IF('様式4の1(負荷設備)'!AR12="","",'様式4の1(負荷設備)'!AR12)</f>
        <v>10</v>
      </c>
      <c r="BV11" s="953"/>
      <c r="BW11" s="953"/>
      <c r="BX11" s="953"/>
      <c r="BY11" s="953"/>
      <c r="BZ11" s="953"/>
      <c r="CA11" s="953"/>
      <c r="CB11" s="950" t="s">
        <v>390</v>
      </c>
      <c r="CC11" s="954"/>
      <c r="CD11" s="910" t="s">
        <v>713</v>
      </c>
      <c r="CE11" s="910"/>
      <c r="CF11" s="910"/>
      <c r="CG11" s="910"/>
      <c r="CH11" s="910"/>
      <c r="CI11" s="910"/>
      <c r="CJ11" s="910"/>
      <c r="CK11" s="910"/>
      <c r="CL11" s="910"/>
      <c r="CM11" s="910"/>
      <c r="CN11" s="910"/>
      <c r="CO11" s="910"/>
      <c r="CP11" s="910"/>
      <c r="CQ11" s="910"/>
      <c r="CR11" s="158"/>
      <c r="CT11" s="6"/>
      <c r="CX11" s="318">
        <v>1</v>
      </c>
      <c r="CY11" s="318">
        <f t="shared" si="2"/>
        <v>1</v>
      </c>
      <c r="CZ11" s="318">
        <f t="shared" si="1"/>
        <v>0</v>
      </c>
    </row>
    <row r="12" spans="2:104" ht="15" customHeight="1">
      <c r="B12" s="5"/>
      <c r="E12" s="167" t="s">
        <v>606</v>
      </c>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168"/>
      <c r="BK12" s="168"/>
      <c r="BL12" s="168"/>
      <c r="BM12" s="168"/>
      <c r="BN12" s="168"/>
      <c r="BO12" s="168"/>
      <c r="BP12" s="168"/>
      <c r="BQ12" s="168"/>
      <c r="BR12" s="168"/>
      <c r="BS12" s="168"/>
      <c r="BT12" s="168"/>
      <c r="BU12" s="168"/>
      <c r="BV12" s="168"/>
      <c r="BW12" s="168"/>
      <c r="BX12" s="168"/>
      <c r="BY12" s="168"/>
      <c r="BZ12" s="168"/>
      <c r="CA12" s="168"/>
      <c r="CB12" s="168"/>
      <c r="CC12" s="168"/>
      <c r="CD12" s="901" t="s">
        <v>714</v>
      </c>
      <c r="CE12" s="901"/>
      <c r="CF12" s="901"/>
      <c r="CG12" s="901"/>
      <c r="CH12" s="901"/>
      <c r="CI12" s="901"/>
      <c r="CJ12" s="901"/>
      <c r="CK12" s="901"/>
      <c r="CL12" s="901"/>
      <c r="CM12" s="901"/>
      <c r="CN12" s="901"/>
      <c r="CO12" s="901"/>
      <c r="CP12" s="901"/>
      <c r="CQ12" s="901"/>
      <c r="CR12" s="158"/>
      <c r="CT12" s="6"/>
      <c r="CX12" s="318">
        <v>1</v>
      </c>
      <c r="CY12" s="318">
        <f>IF(OR(CD12="選択して下さい",CD12=""),0,COUNTA(CD12))</f>
        <v>1</v>
      </c>
      <c r="CZ12" s="318">
        <f>CX12-CY12</f>
        <v>0</v>
      </c>
    </row>
    <row r="13" spans="2:104" ht="6.75" customHeight="1" thickBot="1">
      <c r="B13" s="5"/>
      <c r="E13" s="159"/>
      <c r="F13" s="160"/>
      <c r="G13" s="160"/>
      <c r="H13" s="160"/>
      <c r="I13" s="160"/>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60"/>
      <c r="AO13" s="160"/>
      <c r="AP13" s="160"/>
      <c r="AQ13" s="160"/>
      <c r="AR13" s="160"/>
      <c r="AS13" s="160"/>
      <c r="AT13" s="160"/>
      <c r="AU13" s="160"/>
      <c r="AV13" s="160"/>
      <c r="AW13" s="160"/>
      <c r="AX13" s="160"/>
      <c r="AY13" s="160"/>
      <c r="AZ13" s="160"/>
      <c r="BA13" s="160"/>
      <c r="BB13" s="160"/>
      <c r="BC13" s="160"/>
      <c r="BD13" s="160"/>
      <c r="BE13" s="160"/>
      <c r="BF13" s="160"/>
      <c r="BG13" s="160"/>
      <c r="BH13" s="160"/>
      <c r="BI13" s="160"/>
      <c r="BJ13" s="160"/>
      <c r="BK13" s="160"/>
      <c r="BL13" s="160"/>
      <c r="BM13" s="160"/>
      <c r="BN13" s="160"/>
      <c r="BO13" s="160"/>
      <c r="BP13" s="160"/>
      <c r="BQ13" s="160"/>
      <c r="BR13" s="160"/>
      <c r="BS13" s="160"/>
      <c r="BT13" s="160"/>
      <c r="BU13" s="160"/>
      <c r="BV13" s="160"/>
      <c r="BW13" s="160"/>
      <c r="BX13" s="160"/>
      <c r="BY13" s="160"/>
      <c r="BZ13" s="160"/>
      <c r="CA13" s="160"/>
      <c r="CB13" s="160"/>
      <c r="CC13" s="160"/>
      <c r="CD13" s="160"/>
      <c r="CE13" s="160"/>
      <c r="CF13" s="160"/>
      <c r="CG13" s="160"/>
      <c r="CH13" s="160"/>
      <c r="CI13" s="160"/>
      <c r="CJ13" s="160"/>
      <c r="CK13" s="160"/>
      <c r="CL13" s="160"/>
      <c r="CM13" s="160"/>
      <c r="CN13" s="160"/>
      <c r="CO13" s="160"/>
      <c r="CP13" s="160"/>
      <c r="CQ13" s="160"/>
      <c r="CR13" s="162"/>
      <c r="CT13" s="6"/>
    </row>
    <row r="14" spans="2:104" ht="6.75" customHeight="1">
      <c r="B14" s="5"/>
      <c r="CT14" s="6"/>
    </row>
    <row r="15" spans="2:104" ht="22.5" customHeight="1">
      <c r="B15" s="5"/>
      <c r="C15" s="946" t="s">
        <v>393</v>
      </c>
      <c r="D15" s="947"/>
      <c r="E15" s="947"/>
      <c r="F15" s="947"/>
      <c r="G15" s="947"/>
      <c r="H15" s="947"/>
      <c r="I15" s="947"/>
      <c r="J15" s="947"/>
      <c r="K15" s="947"/>
      <c r="L15" s="947"/>
      <c r="M15" s="947"/>
      <c r="N15" s="947"/>
      <c r="O15" s="947"/>
      <c r="P15" s="947"/>
      <c r="Q15" s="947"/>
      <c r="R15" s="947"/>
      <c r="S15" s="947"/>
      <c r="T15" s="947"/>
      <c r="U15" s="947"/>
      <c r="V15" s="947"/>
      <c r="W15" s="947"/>
      <c r="X15" s="947"/>
      <c r="Y15" s="947"/>
      <c r="Z15" s="947"/>
      <c r="AA15" s="947"/>
      <c r="AB15" s="947"/>
      <c r="AC15" s="947"/>
      <c r="AD15" s="947"/>
      <c r="AE15" s="947"/>
      <c r="AF15" s="947"/>
      <c r="AG15" s="947"/>
      <c r="AH15" s="947"/>
      <c r="AI15" s="947"/>
      <c r="AJ15" s="947"/>
      <c r="AK15" s="947"/>
      <c r="AL15" s="947"/>
      <c r="AM15" s="947"/>
      <c r="AN15" s="947"/>
      <c r="AO15" s="947"/>
      <c r="AP15" s="947"/>
      <c r="AQ15" s="947"/>
      <c r="AR15" s="947"/>
      <c r="AS15" s="947"/>
      <c r="AT15" s="947"/>
      <c r="AU15" s="947"/>
      <c r="AV15" s="947"/>
      <c r="AW15" s="947"/>
      <c r="AX15" s="947"/>
      <c r="AY15" s="947"/>
      <c r="AZ15" s="947"/>
      <c r="BA15" s="947"/>
      <c r="BB15" s="947"/>
      <c r="BC15" s="947"/>
      <c r="BD15" s="947"/>
      <c r="BE15" s="947"/>
      <c r="BF15" s="947"/>
      <c r="BG15" s="947"/>
      <c r="BH15" s="947"/>
      <c r="BI15" s="947"/>
      <c r="BJ15" s="947"/>
      <c r="BK15" s="947"/>
      <c r="BL15" s="947"/>
      <c r="BM15" s="947"/>
      <c r="BN15" s="947"/>
      <c r="BO15" s="947"/>
      <c r="BP15" s="947"/>
      <c r="BQ15" s="947"/>
      <c r="BR15" s="947"/>
      <c r="BS15" s="947"/>
      <c r="BT15" s="947"/>
      <c r="BU15" s="947"/>
      <c r="BV15" s="947"/>
      <c r="BW15" s="947"/>
      <c r="BX15" s="947"/>
      <c r="BY15" s="947"/>
      <c r="BZ15" s="947"/>
      <c r="CA15" s="947"/>
      <c r="CB15" s="947"/>
      <c r="CC15" s="947"/>
      <c r="CD15" s="947"/>
      <c r="CE15" s="947"/>
      <c r="CF15" s="947"/>
      <c r="CG15" s="947"/>
      <c r="CH15" s="947"/>
      <c r="CI15" s="947"/>
      <c r="CJ15" s="947"/>
      <c r="CK15" s="947"/>
      <c r="CL15" s="947"/>
      <c r="CM15" s="947"/>
      <c r="CN15" s="947"/>
      <c r="CO15" s="947"/>
      <c r="CP15" s="947"/>
      <c r="CQ15" s="947"/>
      <c r="CR15" s="947"/>
      <c r="CS15" s="948"/>
      <c r="CT15" s="6"/>
    </row>
    <row r="16" spans="2:104" ht="22.5" customHeight="1">
      <c r="B16" s="5"/>
      <c r="C16" s="625"/>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c r="AI16" s="427"/>
      <c r="AJ16" s="427"/>
      <c r="AK16" s="427"/>
      <c r="AL16" s="427"/>
      <c r="AM16" s="427"/>
      <c r="AN16" s="427"/>
      <c r="AO16" s="427"/>
      <c r="AP16" s="427"/>
      <c r="AQ16" s="427"/>
      <c r="AR16" s="427"/>
      <c r="AS16" s="427"/>
      <c r="AT16" s="427"/>
      <c r="AU16" s="427"/>
      <c r="AV16" s="427"/>
      <c r="AW16" s="427"/>
      <c r="AX16" s="427"/>
      <c r="AY16" s="427"/>
      <c r="AZ16" s="427"/>
      <c r="BA16" s="427"/>
      <c r="BB16" s="427"/>
      <c r="BC16" s="427"/>
      <c r="BD16" s="427"/>
      <c r="BE16" s="427"/>
      <c r="BF16" s="427"/>
      <c r="BG16" s="427"/>
      <c r="BH16" s="427"/>
      <c r="BI16" s="427"/>
      <c r="BJ16" s="427"/>
      <c r="BK16" s="427"/>
      <c r="BL16" s="427"/>
      <c r="BM16" s="427"/>
      <c r="BN16" s="427"/>
      <c r="BO16" s="427"/>
      <c r="BP16" s="427"/>
      <c r="BQ16" s="427"/>
      <c r="BR16" s="427"/>
      <c r="BS16" s="427"/>
      <c r="BT16" s="427"/>
      <c r="BU16" s="427"/>
      <c r="BV16" s="427"/>
      <c r="BW16" s="427"/>
      <c r="BX16" s="427"/>
      <c r="BY16" s="427"/>
      <c r="BZ16" s="427"/>
      <c r="CA16" s="427"/>
      <c r="CB16" s="427"/>
      <c r="CC16" s="427"/>
      <c r="CD16" s="427"/>
      <c r="CE16" s="427"/>
      <c r="CF16" s="427"/>
      <c r="CG16" s="427"/>
      <c r="CH16" s="427"/>
      <c r="CI16" s="427"/>
      <c r="CJ16" s="427"/>
      <c r="CK16" s="427"/>
      <c r="CL16" s="427"/>
      <c r="CM16" s="427"/>
      <c r="CN16" s="427"/>
      <c r="CO16" s="427"/>
      <c r="CP16" s="427"/>
      <c r="CQ16" s="427"/>
      <c r="CR16" s="427"/>
      <c r="CS16" s="626"/>
      <c r="CT16" s="6"/>
    </row>
    <row r="17" spans="2:98" ht="22.5" customHeight="1">
      <c r="B17" s="5"/>
      <c r="C17" s="625"/>
      <c r="D17" s="427"/>
      <c r="E17" s="427"/>
      <c r="F17" s="427"/>
      <c r="G17" s="427"/>
      <c r="H17" s="427"/>
      <c r="I17" s="427"/>
      <c r="J17" s="427"/>
      <c r="K17" s="427"/>
      <c r="L17" s="427"/>
      <c r="M17" s="427"/>
      <c r="N17" s="427"/>
      <c r="O17" s="427"/>
      <c r="P17" s="427"/>
      <c r="Q17" s="427"/>
      <c r="R17" s="427"/>
      <c r="S17" s="427"/>
      <c r="T17" s="427"/>
      <c r="U17" s="427"/>
      <c r="V17" s="427"/>
      <c r="W17" s="427"/>
      <c r="X17" s="427"/>
      <c r="Y17" s="427"/>
      <c r="Z17" s="427"/>
      <c r="AA17" s="427"/>
      <c r="AB17" s="427"/>
      <c r="AC17" s="427"/>
      <c r="AD17" s="427"/>
      <c r="AE17" s="427"/>
      <c r="AF17" s="427"/>
      <c r="AG17" s="427"/>
      <c r="AH17" s="427"/>
      <c r="AI17" s="427"/>
      <c r="AJ17" s="427"/>
      <c r="AK17" s="427"/>
      <c r="AL17" s="427"/>
      <c r="AM17" s="427"/>
      <c r="AN17" s="427"/>
      <c r="AO17" s="427"/>
      <c r="AP17" s="427"/>
      <c r="AQ17" s="427"/>
      <c r="AR17" s="427"/>
      <c r="AS17" s="427"/>
      <c r="AT17" s="427"/>
      <c r="AU17" s="427"/>
      <c r="AV17" s="427"/>
      <c r="AW17" s="427"/>
      <c r="AX17" s="427"/>
      <c r="AY17" s="427"/>
      <c r="AZ17" s="427"/>
      <c r="BA17" s="427"/>
      <c r="BB17" s="427"/>
      <c r="BC17" s="427"/>
      <c r="BD17" s="427"/>
      <c r="BE17" s="427"/>
      <c r="BF17" s="427"/>
      <c r="BG17" s="427"/>
      <c r="BH17" s="427"/>
      <c r="BI17" s="427"/>
      <c r="BJ17" s="427"/>
      <c r="BK17" s="427"/>
      <c r="BL17" s="427"/>
      <c r="BM17" s="427"/>
      <c r="BN17" s="427"/>
      <c r="BO17" s="427"/>
      <c r="BP17" s="427"/>
      <c r="BQ17" s="427"/>
      <c r="BR17" s="427"/>
      <c r="BS17" s="427"/>
      <c r="BT17" s="427"/>
      <c r="BU17" s="427"/>
      <c r="BV17" s="427"/>
      <c r="BW17" s="427"/>
      <c r="BX17" s="427"/>
      <c r="BY17" s="427"/>
      <c r="BZ17" s="427"/>
      <c r="CA17" s="427"/>
      <c r="CB17" s="427"/>
      <c r="CC17" s="427"/>
      <c r="CD17" s="427"/>
      <c r="CE17" s="427"/>
      <c r="CF17" s="427"/>
      <c r="CG17" s="427"/>
      <c r="CH17" s="427"/>
      <c r="CI17" s="427"/>
      <c r="CJ17" s="427"/>
      <c r="CK17" s="427"/>
      <c r="CL17" s="427"/>
      <c r="CM17" s="427"/>
      <c r="CN17" s="427"/>
      <c r="CO17" s="427"/>
      <c r="CP17" s="427"/>
      <c r="CQ17" s="427"/>
      <c r="CR17" s="427"/>
      <c r="CS17" s="626"/>
      <c r="CT17" s="6"/>
    </row>
    <row r="18" spans="2:98" ht="22.5" customHeight="1">
      <c r="B18" s="5"/>
      <c r="C18" s="625"/>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c r="AI18" s="427"/>
      <c r="AJ18" s="427"/>
      <c r="AK18" s="427"/>
      <c r="AL18" s="427"/>
      <c r="AM18" s="427"/>
      <c r="AN18" s="427"/>
      <c r="AO18" s="427"/>
      <c r="AP18" s="427"/>
      <c r="AQ18" s="427"/>
      <c r="AR18" s="427"/>
      <c r="AS18" s="427"/>
      <c r="AT18" s="427"/>
      <c r="AU18" s="427"/>
      <c r="AV18" s="427"/>
      <c r="AW18" s="427"/>
      <c r="AX18" s="427"/>
      <c r="AY18" s="427"/>
      <c r="AZ18" s="427"/>
      <c r="BA18" s="427"/>
      <c r="BB18" s="427"/>
      <c r="BC18" s="427"/>
      <c r="BD18" s="427"/>
      <c r="BE18" s="427"/>
      <c r="BF18" s="427"/>
      <c r="BG18" s="427"/>
      <c r="BH18" s="427"/>
      <c r="BI18" s="427"/>
      <c r="BJ18" s="427"/>
      <c r="BK18" s="427"/>
      <c r="BL18" s="427"/>
      <c r="BM18" s="427"/>
      <c r="BN18" s="427"/>
      <c r="BO18" s="427"/>
      <c r="BP18" s="427"/>
      <c r="BQ18" s="427"/>
      <c r="BR18" s="427"/>
      <c r="BS18" s="427"/>
      <c r="BT18" s="427"/>
      <c r="BU18" s="427"/>
      <c r="BV18" s="427"/>
      <c r="BW18" s="427"/>
      <c r="BX18" s="427"/>
      <c r="BY18" s="427"/>
      <c r="BZ18" s="427"/>
      <c r="CA18" s="427"/>
      <c r="CB18" s="427"/>
      <c r="CC18" s="427"/>
      <c r="CD18" s="427"/>
      <c r="CE18" s="427"/>
      <c r="CF18" s="427"/>
      <c r="CG18" s="427"/>
      <c r="CH18" s="427"/>
      <c r="CI18" s="427"/>
      <c r="CJ18" s="427"/>
      <c r="CK18" s="427"/>
      <c r="CL18" s="427"/>
      <c r="CM18" s="427"/>
      <c r="CN18" s="427"/>
      <c r="CO18" s="427"/>
      <c r="CP18" s="427"/>
      <c r="CQ18" s="427"/>
      <c r="CR18" s="427"/>
      <c r="CS18" s="626"/>
      <c r="CT18" s="6"/>
    </row>
    <row r="19" spans="2:98" ht="22.5" customHeight="1">
      <c r="B19" s="5"/>
      <c r="C19" s="625"/>
      <c r="D19" s="427"/>
      <c r="E19" s="427"/>
      <c r="F19" s="427"/>
      <c r="G19" s="427"/>
      <c r="H19" s="427"/>
      <c r="I19" s="427"/>
      <c r="J19" s="427"/>
      <c r="K19" s="427"/>
      <c r="L19" s="427"/>
      <c r="M19" s="427"/>
      <c r="N19" s="427"/>
      <c r="O19" s="427"/>
      <c r="P19" s="427"/>
      <c r="Q19" s="427"/>
      <c r="R19" s="427"/>
      <c r="S19" s="427"/>
      <c r="T19" s="427"/>
      <c r="U19" s="427"/>
      <c r="V19" s="427"/>
      <c r="W19" s="427"/>
      <c r="X19" s="427"/>
      <c r="Y19" s="427"/>
      <c r="Z19" s="427"/>
      <c r="AA19" s="427"/>
      <c r="AB19" s="427"/>
      <c r="AC19" s="427"/>
      <c r="AD19" s="427"/>
      <c r="AE19" s="427"/>
      <c r="AF19" s="427"/>
      <c r="AG19" s="427"/>
      <c r="AH19" s="427"/>
      <c r="AI19" s="427"/>
      <c r="AJ19" s="427"/>
      <c r="AK19" s="427"/>
      <c r="AL19" s="427"/>
      <c r="AM19" s="427"/>
      <c r="AN19" s="427"/>
      <c r="AO19" s="427"/>
      <c r="AP19" s="427"/>
      <c r="AQ19" s="427"/>
      <c r="AR19" s="427"/>
      <c r="AS19" s="427"/>
      <c r="AT19" s="427"/>
      <c r="AU19" s="427"/>
      <c r="AV19" s="427"/>
      <c r="AW19" s="427"/>
      <c r="AX19" s="427"/>
      <c r="AY19" s="427"/>
      <c r="AZ19" s="427"/>
      <c r="BA19" s="427"/>
      <c r="BB19" s="427"/>
      <c r="BC19" s="427"/>
      <c r="BD19" s="427"/>
      <c r="BE19" s="427"/>
      <c r="BF19" s="427"/>
      <c r="BG19" s="427"/>
      <c r="BH19" s="427"/>
      <c r="BI19" s="427"/>
      <c r="BJ19" s="427"/>
      <c r="BK19" s="427"/>
      <c r="BL19" s="427"/>
      <c r="BM19" s="427"/>
      <c r="BN19" s="427"/>
      <c r="BO19" s="427"/>
      <c r="BP19" s="427"/>
      <c r="BQ19" s="427"/>
      <c r="BR19" s="427"/>
      <c r="BS19" s="427"/>
      <c r="BT19" s="427"/>
      <c r="BU19" s="427"/>
      <c r="BV19" s="427"/>
      <c r="BW19" s="427"/>
      <c r="BX19" s="427"/>
      <c r="BY19" s="427"/>
      <c r="BZ19" s="427"/>
      <c r="CA19" s="427"/>
      <c r="CB19" s="427"/>
      <c r="CC19" s="427"/>
      <c r="CD19" s="427"/>
      <c r="CE19" s="427"/>
      <c r="CF19" s="427"/>
      <c r="CG19" s="427"/>
      <c r="CH19" s="427"/>
      <c r="CI19" s="427"/>
      <c r="CJ19" s="427"/>
      <c r="CK19" s="427"/>
      <c r="CL19" s="427"/>
      <c r="CM19" s="427"/>
      <c r="CN19" s="427"/>
      <c r="CO19" s="427"/>
      <c r="CP19" s="427"/>
      <c r="CQ19" s="427"/>
      <c r="CR19" s="427"/>
      <c r="CS19" s="626"/>
      <c r="CT19" s="6"/>
    </row>
    <row r="20" spans="2:98" ht="22.5" customHeight="1">
      <c r="B20" s="5"/>
      <c r="C20" s="625"/>
      <c r="D20" s="427"/>
      <c r="E20" s="427"/>
      <c r="F20" s="427"/>
      <c r="G20" s="427"/>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c r="AF20" s="427"/>
      <c r="AG20" s="427"/>
      <c r="AH20" s="427"/>
      <c r="AI20" s="427"/>
      <c r="AJ20" s="427"/>
      <c r="AK20" s="427"/>
      <c r="AL20" s="427"/>
      <c r="AM20" s="427"/>
      <c r="AN20" s="427"/>
      <c r="AO20" s="427"/>
      <c r="AP20" s="427"/>
      <c r="AQ20" s="427"/>
      <c r="AR20" s="427"/>
      <c r="AS20" s="427"/>
      <c r="AT20" s="427"/>
      <c r="AU20" s="427"/>
      <c r="AV20" s="427"/>
      <c r="AW20" s="427"/>
      <c r="AX20" s="427"/>
      <c r="AY20" s="427"/>
      <c r="AZ20" s="427"/>
      <c r="BA20" s="427"/>
      <c r="BB20" s="427"/>
      <c r="BC20" s="427"/>
      <c r="BD20" s="427"/>
      <c r="BE20" s="427"/>
      <c r="BF20" s="427"/>
      <c r="BG20" s="427"/>
      <c r="BH20" s="427"/>
      <c r="BI20" s="427"/>
      <c r="BJ20" s="427"/>
      <c r="BK20" s="427"/>
      <c r="BL20" s="427"/>
      <c r="BM20" s="427"/>
      <c r="BN20" s="427"/>
      <c r="BO20" s="427"/>
      <c r="BP20" s="427"/>
      <c r="BQ20" s="427"/>
      <c r="BR20" s="427"/>
      <c r="BS20" s="427"/>
      <c r="BT20" s="427"/>
      <c r="BU20" s="427"/>
      <c r="BV20" s="427"/>
      <c r="BW20" s="427"/>
      <c r="BX20" s="427"/>
      <c r="BY20" s="427"/>
      <c r="BZ20" s="427"/>
      <c r="CA20" s="427"/>
      <c r="CB20" s="427"/>
      <c r="CC20" s="427"/>
      <c r="CD20" s="427"/>
      <c r="CE20" s="427"/>
      <c r="CF20" s="427"/>
      <c r="CG20" s="427"/>
      <c r="CH20" s="427"/>
      <c r="CI20" s="427"/>
      <c r="CJ20" s="427"/>
      <c r="CK20" s="427"/>
      <c r="CL20" s="427"/>
      <c r="CM20" s="427"/>
      <c r="CN20" s="427"/>
      <c r="CO20" s="427"/>
      <c r="CP20" s="427"/>
      <c r="CQ20" s="427"/>
      <c r="CR20" s="427"/>
      <c r="CS20" s="626"/>
      <c r="CT20" s="6"/>
    </row>
    <row r="21" spans="2:98" ht="22.5" customHeight="1">
      <c r="B21" s="5"/>
      <c r="C21" s="625"/>
      <c r="D21" s="427"/>
      <c r="E21" s="427"/>
      <c r="F21" s="427"/>
      <c r="G21" s="427"/>
      <c r="H21" s="427"/>
      <c r="I21" s="427"/>
      <c r="J21" s="427"/>
      <c r="K21" s="427"/>
      <c r="L21" s="427"/>
      <c r="M21" s="427"/>
      <c r="N21" s="427"/>
      <c r="O21" s="427"/>
      <c r="P21" s="427"/>
      <c r="Q21" s="427"/>
      <c r="R21" s="427"/>
      <c r="S21" s="427"/>
      <c r="T21" s="427"/>
      <c r="U21" s="427"/>
      <c r="V21" s="427"/>
      <c r="W21" s="427"/>
      <c r="X21" s="427"/>
      <c r="Y21" s="427"/>
      <c r="Z21" s="427"/>
      <c r="AA21" s="427"/>
      <c r="AB21" s="427"/>
      <c r="AC21" s="427"/>
      <c r="AD21" s="427"/>
      <c r="AE21" s="427"/>
      <c r="AF21" s="427"/>
      <c r="AG21" s="427"/>
      <c r="AH21" s="427"/>
      <c r="AI21" s="427"/>
      <c r="AJ21" s="427"/>
      <c r="AK21" s="427"/>
      <c r="AL21" s="427"/>
      <c r="AM21" s="427"/>
      <c r="AN21" s="427"/>
      <c r="AO21" s="427"/>
      <c r="AP21" s="427"/>
      <c r="AQ21" s="427"/>
      <c r="AR21" s="427"/>
      <c r="AS21" s="427"/>
      <c r="AT21" s="427"/>
      <c r="AU21" s="427"/>
      <c r="AV21" s="427"/>
      <c r="AW21" s="427"/>
      <c r="AX21" s="427"/>
      <c r="AY21" s="427"/>
      <c r="AZ21" s="427"/>
      <c r="BA21" s="427"/>
      <c r="BB21" s="427"/>
      <c r="BC21" s="427"/>
      <c r="BD21" s="427"/>
      <c r="BE21" s="427"/>
      <c r="BF21" s="427"/>
      <c r="BG21" s="427"/>
      <c r="BH21" s="427"/>
      <c r="BI21" s="427"/>
      <c r="BJ21" s="427"/>
      <c r="BK21" s="427"/>
      <c r="BL21" s="427"/>
      <c r="BM21" s="427"/>
      <c r="BN21" s="427"/>
      <c r="BO21" s="427"/>
      <c r="BP21" s="427"/>
      <c r="BQ21" s="427"/>
      <c r="BR21" s="427"/>
      <c r="BS21" s="427"/>
      <c r="BT21" s="427"/>
      <c r="BU21" s="427"/>
      <c r="BV21" s="427"/>
      <c r="BW21" s="427"/>
      <c r="BX21" s="427"/>
      <c r="BY21" s="427"/>
      <c r="BZ21" s="427"/>
      <c r="CA21" s="427"/>
      <c r="CB21" s="427"/>
      <c r="CC21" s="427"/>
      <c r="CD21" s="427"/>
      <c r="CE21" s="427"/>
      <c r="CF21" s="427"/>
      <c r="CG21" s="427"/>
      <c r="CH21" s="427"/>
      <c r="CI21" s="427"/>
      <c r="CJ21" s="427"/>
      <c r="CK21" s="427"/>
      <c r="CL21" s="427"/>
      <c r="CM21" s="427"/>
      <c r="CN21" s="427"/>
      <c r="CO21" s="427"/>
      <c r="CP21" s="427"/>
      <c r="CQ21" s="427"/>
      <c r="CR21" s="427"/>
      <c r="CS21" s="626"/>
      <c r="CT21" s="6"/>
    </row>
    <row r="22" spans="2:98" ht="22.5" customHeight="1">
      <c r="B22" s="5"/>
      <c r="C22" s="625"/>
      <c r="D22" s="427"/>
      <c r="E22" s="427"/>
      <c r="F22" s="427"/>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7"/>
      <c r="AH22" s="427"/>
      <c r="AI22" s="427"/>
      <c r="AJ22" s="427"/>
      <c r="AK22" s="427"/>
      <c r="AL22" s="427"/>
      <c r="AM22" s="427"/>
      <c r="AN22" s="427"/>
      <c r="AO22" s="427"/>
      <c r="AP22" s="427"/>
      <c r="AQ22" s="427"/>
      <c r="AR22" s="427"/>
      <c r="AS22" s="427"/>
      <c r="AT22" s="427"/>
      <c r="AU22" s="427"/>
      <c r="AV22" s="427"/>
      <c r="AW22" s="427"/>
      <c r="AX22" s="427"/>
      <c r="AY22" s="427"/>
      <c r="AZ22" s="427"/>
      <c r="BA22" s="427"/>
      <c r="BB22" s="427"/>
      <c r="BC22" s="427"/>
      <c r="BD22" s="427"/>
      <c r="BE22" s="427"/>
      <c r="BF22" s="427"/>
      <c r="BG22" s="427"/>
      <c r="BH22" s="427"/>
      <c r="BI22" s="427"/>
      <c r="BJ22" s="427"/>
      <c r="BK22" s="427"/>
      <c r="BL22" s="427"/>
      <c r="BM22" s="427"/>
      <c r="BN22" s="427"/>
      <c r="BO22" s="427"/>
      <c r="BP22" s="427"/>
      <c r="BQ22" s="427"/>
      <c r="BR22" s="427"/>
      <c r="BS22" s="427"/>
      <c r="BT22" s="427"/>
      <c r="BU22" s="427"/>
      <c r="BV22" s="427"/>
      <c r="BW22" s="427"/>
      <c r="BX22" s="427"/>
      <c r="BY22" s="427"/>
      <c r="BZ22" s="427"/>
      <c r="CA22" s="427"/>
      <c r="CB22" s="427"/>
      <c r="CC22" s="427"/>
      <c r="CD22" s="427"/>
      <c r="CE22" s="427"/>
      <c r="CF22" s="427"/>
      <c r="CG22" s="427"/>
      <c r="CH22" s="427"/>
      <c r="CI22" s="427"/>
      <c r="CJ22" s="427"/>
      <c r="CK22" s="427"/>
      <c r="CL22" s="427"/>
      <c r="CM22" s="427"/>
      <c r="CN22" s="427"/>
      <c r="CO22" s="427"/>
      <c r="CP22" s="427"/>
      <c r="CQ22" s="427"/>
      <c r="CR22" s="427"/>
      <c r="CS22" s="626"/>
      <c r="CT22" s="6"/>
    </row>
    <row r="23" spans="2:98" ht="22.5" customHeight="1">
      <c r="B23" s="5"/>
      <c r="C23" s="625"/>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7"/>
      <c r="AH23" s="427"/>
      <c r="AI23" s="427"/>
      <c r="AJ23" s="427"/>
      <c r="AK23" s="427"/>
      <c r="AL23" s="427"/>
      <c r="AM23" s="427"/>
      <c r="AN23" s="427"/>
      <c r="AO23" s="427"/>
      <c r="AP23" s="427"/>
      <c r="AQ23" s="427"/>
      <c r="AR23" s="427"/>
      <c r="AS23" s="427"/>
      <c r="AT23" s="427"/>
      <c r="AU23" s="427"/>
      <c r="AV23" s="427"/>
      <c r="AW23" s="427"/>
      <c r="AX23" s="427"/>
      <c r="AY23" s="427"/>
      <c r="AZ23" s="427"/>
      <c r="BA23" s="427"/>
      <c r="BB23" s="427"/>
      <c r="BC23" s="427"/>
      <c r="BD23" s="427"/>
      <c r="BE23" s="427"/>
      <c r="BF23" s="427"/>
      <c r="BG23" s="427"/>
      <c r="BH23" s="427"/>
      <c r="BI23" s="427"/>
      <c r="BJ23" s="427"/>
      <c r="BK23" s="427"/>
      <c r="BL23" s="427"/>
      <c r="BM23" s="427"/>
      <c r="BN23" s="427"/>
      <c r="BO23" s="427"/>
      <c r="BP23" s="427"/>
      <c r="BQ23" s="427"/>
      <c r="BR23" s="427"/>
      <c r="BS23" s="427"/>
      <c r="BT23" s="427"/>
      <c r="BU23" s="427"/>
      <c r="BV23" s="427"/>
      <c r="BW23" s="427"/>
      <c r="BX23" s="427"/>
      <c r="BY23" s="427"/>
      <c r="BZ23" s="427"/>
      <c r="CA23" s="427"/>
      <c r="CB23" s="427"/>
      <c r="CC23" s="427"/>
      <c r="CD23" s="427"/>
      <c r="CE23" s="427"/>
      <c r="CF23" s="427"/>
      <c r="CG23" s="427"/>
      <c r="CH23" s="427"/>
      <c r="CI23" s="427"/>
      <c r="CJ23" s="427"/>
      <c r="CK23" s="427"/>
      <c r="CL23" s="427"/>
      <c r="CM23" s="427"/>
      <c r="CN23" s="427"/>
      <c r="CO23" s="427"/>
      <c r="CP23" s="427"/>
      <c r="CQ23" s="427"/>
      <c r="CR23" s="427"/>
      <c r="CS23" s="626"/>
      <c r="CT23" s="6"/>
    </row>
    <row r="24" spans="2:98" ht="22.5" customHeight="1">
      <c r="B24" s="5"/>
      <c r="C24" s="625"/>
      <c r="D24" s="427"/>
      <c r="E24" s="427"/>
      <c r="F24" s="427"/>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427"/>
      <c r="AE24" s="427"/>
      <c r="AF24" s="427"/>
      <c r="AG24" s="427"/>
      <c r="AH24" s="427"/>
      <c r="AI24" s="427"/>
      <c r="AJ24" s="427"/>
      <c r="AK24" s="427"/>
      <c r="AL24" s="427"/>
      <c r="AM24" s="427"/>
      <c r="AN24" s="427"/>
      <c r="AO24" s="427"/>
      <c r="AP24" s="427"/>
      <c r="AQ24" s="427"/>
      <c r="AR24" s="427"/>
      <c r="AS24" s="427"/>
      <c r="AT24" s="427"/>
      <c r="AU24" s="427"/>
      <c r="AV24" s="427"/>
      <c r="AW24" s="427"/>
      <c r="AX24" s="427"/>
      <c r="AY24" s="427"/>
      <c r="AZ24" s="427"/>
      <c r="BA24" s="427"/>
      <c r="BB24" s="427"/>
      <c r="BC24" s="427"/>
      <c r="BD24" s="427"/>
      <c r="BE24" s="427"/>
      <c r="BF24" s="427"/>
      <c r="BG24" s="427"/>
      <c r="BH24" s="427"/>
      <c r="BI24" s="427"/>
      <c r="BJ24" s="427"/>
      <c r="BK24" s="427"/>
      <c r="BL24" s="427"/>
      <c r="BM24" s="427"/>
      <c r="BN24" s="427"/>
      <c r="BO24" s="427"/>
      <c r="BP24" s="427"/>
      <c r="BQ24" s="427"/>
      <c r="BR24" s="427"/>
      <c r="BS24" s="427"/>
      <c r="BT24" s="427"/>
      <c r="BU24" s="427"/>
      <c r="BV24" s="427"/>
      <c r="BW24" s="427"/>
      <c r="BX24" s="427"/>
      <c r="BY24" s="427"/>
      <c r="BZ24" s="427"/>
      <c r="CA24" s="427"/>
      <c r="CB24" s="427"/>
      <c r="CC24" s="427"/>
      <c r="CD24" s="427"/>
      <c r="CE24" s="427"/>
      <c r="CF24" s="427"/>
      <c r="CG24" s="427"/>
      <c r="CH24" s="427"/>
      <c r="CI24" s="427"/>
      <c r="CJ24" s="427"/>
      <c r="CK24" s="427"/>
      <c r="CL24" s="427"/>
      <c r="CM24" s="427"/>
      <c r="CN24" s="427"/>
      <c r="CO24" s="427"/>
      <c r="CP24" s="427"/>
      <c r="CQ24" s="427"/>
      <c r="CR24" s="427"/>
      <c r="CS24" s="626"/>
      <c r="CT24" s="6"/>
    </row>
    <row r="25" spans="2:98" ht="22.5" customHeight="1">
      <c r="B25" s="5"/>
      <c r="C25" s="625"/>
      <c r="D25" s="427"/>
      <c r="E25" s="427"/>
      <c r="F25" s="427"/>
      <c r="G25" s="427"/>
      <c r="H25" s="427"/>
      <c r="I25" s="427"/>
      <c r="J25" s="427"/>
      <c r="K25" s="427"/>
      <c r="L25" s="427"/>
      <c r="M25" s="427"/>
      <c r="N25" s="427"/>
      <c r="O25" s="427"/>
      <c r="P25" s="427"/>
      <c r="Q25" s="427"/>
      <c r="R25" s="427"/>
      <c r="S25" s="427"/>
      <c r="T25" s="427"/>
      <c r="U25" s="427"/>
      <c r="V25" s="427"/>
      <c r="W25" s="427"/>
      <c r="X25" s="427"/>
      <c r="Y25" s="427"/>
      <c r="Z25" s="427"/>
      <c r="AA25" s="427"/>
      <c r="AB25" s="427"/>
      <c r="AC25" s="427"/>
      <c r="AD25" s="427"/>
      <c r="AE25" s="427"/>
      <c r="AF25" s="427"/>
      <c r="AG25" s="427"/>
      <c r="AH25" s="427"/>
      <c r="AI25" s="427"/>
      <c r="AJ25" s="427"/>
      <c r="AK25" s="427"/>
      <c r="AL25" s="427"/>
      <c r="AM25" s="427"/>
      <c r="AN25" s="427"/>
      <c r="AO25" s="427"/>
      <c r="AP25" s="427"/>
      <c r="AQ25" s="427"/>
      <c r="AR25" s="427"/>
      <c r="AS25" s="427"/>
      <c r="AT25" s="427"/>
      <c r="AU25" s="427"/>
      <c r="AV25" s="427"/>
      <c r="AW25" s="427"/>
      <c r="AX25" s="427"/>
      <c r="AY25" s="427"/>
      <c r="AZ25" s="427"/>
      <c r="BA25" s="427"/>
      <c r="BB25" s="427"/>
      <c r="BC25" s="427"/>
      <c r="BD25" s="427"/>
      <c r="BE25" s="427"/>
      <c r="BF25" s="427"/>
      <c r="BG25" s="427"/>
      <c r="BH25" s="427"/>
      <c r="BI25" s="427"/>
      <c r="BJ25" s="427"/>
      <c r="BK25" s="427"/>
      <c r="BL25" s="427"/>
      <c r="BM25" s="427"/>
      <c r="BN25" s="427"/>
      <c r="BO25" s="427"/>
      <c r="BP25" s="427"/>
      <c r="BQ25" s="427"/>
      <c r="BR25" s="427"/>
      <c r="BS25" s="427"/>
      <c r="BT25" s="427"/>
      <c r="BU25" s="427"/>
      <c r="BV25" s="427"/>
      <c r="BW25" s="427"/>
      <c r="BX25" s="427"/>
      <c r="BY25" s="427"/>
      <c r="BZ25" s="427"/>
      <c r="CA25" s="427"/>
      <c r="CB25" s="427"/>
      <c r="CC25" s="427"/>
      <c r="CD25" s="427"/>
      <c r="CE25" s="427"/>
      <c r="CF25" s="427"/>
      <c r="CG25" s="427"/>
      <c r="CH25" s="427"/>
      <c r="CI25" s="427"/>
      <c r="CJ25" s="427"/>
      <c r="CK25" s="427"/>
      <c r="CL25" s="427"/>
      <c r="CM25" s="427"/>
      <c r="CN25" s="427"/>
      <c r="CO25" s="427"/>
      <c r="CP25" s="427"/>
      <c r="CQ25" s="427"/>
      <c r="CR25" s="427"/>
      <c r="CS25" s="626"/>
      <c r="CT25" s="6"/>
    </row>
    <row r="26" spans="2:98" ht="22.5" customHeight="1">
      <c r="B26" s="5"/>
      <c r="C26" s="625"/>
      <c r="D26" s="427"/>
      <c r="E26" s="427"/>
      <c r="F26" s="427"/>
      <c r="G26" s="427"/>
      <c r="H26" s="427"/>
      <c r="I26" s="427"/>
      <c r="J26" s="427"/>
      <c r="K26" s="427"/>
      <c r="L26" s="427"/>
      <c r="M26" s="427"/>
      <c r="N26" s="427"/>
      <c r="O26" s="427"/>
      <c r="P26" s="427"/>
      <c r="Q26" s="427"/>
      <c r="R26" s="427"/>
      <c r="S26" s="427"/>
      <c r="T26" s="427"/>
      <c r="U26" s="427"/>
      <c r="V26" s="427"/>
      <c r="W26" s="427"/>
      <c r="X26" s="427"/>
      <c r="Y26" s="427"/>
      <c r="Z26" s="427"/>
      <c r="AA26" s="427"/>
      <c r="AB26" s="427"/>
      <c r="AC26" s="427"/>
      <c r="AD26" s="427"/>
      <c r="AE26" s="427"/>
      <c r="AF26" s="427"/>
      <c r="AG26" s="427"/>
      <c r="AH26" s="427"/>
      <c r="AI26" s="427"/>
      <c r="AJ26" s="427"/>
      <c r="AK26" s="427"/>
      <c r="AL26" s="427"/>
      <c r="AM26" s="427"/>
      <c r="AN26" s="427"/>
      <c r="AO26" s="427"/>
      <c r="AP26" s="427"/>
      <c r="AQ26" s="427"/>
      <c r="AR26" s="427"/>
      <c r="AS26" s="427"/>
      <c r="AT26" s="427"/>
      <c r="AU26" s="427"/>
      <c r="AV26" s="427"/>
      <c r="AW26" s="427"/>
      <c r="AX26" s="427"/>
      <c r="AY26" s="427"/>
      <c r="AZ26" s="427"/>
      <c r="BA26" s="427"/>
      <c r="BB26" s="427"/>
      <c r="BC26" s="427"/>
      <c r="BD26" s="427"/>
      <c r="BE26" s="427"/>
      <c r="BF26" s="427"/>
      <c r="BG26" s="427"/>
      <c r="BH26" s="427"/>
      <c r="BI26" s="427"/>
      <c r="BJ26" s="427"/>
      <c r="BK26" s="427"/>
      <c r="BL26" s="427"/>
      <c r="BM26" s="427"/>
      <c r="BN26" s="427"/>
      <c r="BO26" s="427"/>
      <c r="BP26" s="427"/>
      <c r="BQ26" s="427"/>
      <c r="BR26" s="427"/>
      <c r="BS26" s="427"/>
      <c r="BT26" s="427"/>
      <c r="BU26" s="427"/>
      <c r="BV26" s="427"/>
      <c r="BW26" s="427"/>
      <c r="BX26" s="427"/>
      <c r="BY26" s="427"/>
      <c r="BZ26" s="427"/>
      <c r="CA26" s="427"/>
      <c r="CB26" s="427"/>
      <c r="CC26" s="427"/>
      <c r="CD26" s="427"/>
      <c r="CE26" s="427"/>
      <c r="CF26" s="427"/>
      <c r="CG26" s="427"/>
      <c r="CH26" s="427"/>
      <c r="CI26" s="427"/>
      <c r="CJ26" s="427"/>
      <c r="CK26" s="427"/>
      <c r="CL26" s="427"/>
      <c r="CM26" s="427"/>
      <c r="CN26" s="427"/>
      <c r="CO26" s="427"/>
      <c r="CP26" s="427"/>
      <c r="CQ26" s="427"/>
      <c r="CR26" s="427"/>
      <c r="CS26" s="626"/>
      <c r="CT26" s="6"/>
    </row>
    <row r="27" spans="2:98" ht="22.5" customHeight="1">
      <c r="B27" s="5"/>
      <c r="C27" s="625"/>
      <c r="D27" s="427"/>
      <c r="E27" s="427"/>
      <c r="F27" s="427"/>
      <c r="G27" s="427"/>
      <c r="H27" s="427"/>
      <c r="I27" s="427"/>
      <c r="J27" s="427"/>
      <c r="K27" s="427"/>
      <c r="L27" s="427"/>
      <c r="M27" s="427"/>
      <c r="N27" s="427"/>
      <c r="O27" s="427"/>
      <c r="P27" s="427"/>
      <c r="Q27" s="427"/>
      <c r="R27" s="427"/>
      <c r="S27" s="427"/>
      <c r="T27" s="427"/>
      <c r="U27" s="427"/>
      <c r="V27" s="427"/>
      <c r="W27" s="427"/>
      <c r="X27" s="427"/>
      <c r="Y27" s="427"/>
      <c r="Z27" s="427"/>
      <c r="AA27" s="427"/>
      <c r="AB27" s="427"/>
      <c r="AC27" s="427"/>
      <c r="AD27" s="427"/>
      <c r="AE27" s="427"/>
      <c r="AF27" s="427"/>
      <c r="AG27" s="427"/>
      <c r="AH27" s="427"/>
      <c r="AI27" s="427"/>
      <c r="AJ27" s="427"/>
      <c r="AK27" s="427"/>
      <c r="AL27" s="427"/>
      <c r="AM27" s="427"/>
      <c r="AN27" s="427"/>
      <c r="AO27" s="427"/>
      <c r="AP27" s="427"/>
      <c r="AQ27" s="427"/>
      <c r="AR27" s="427"/>
      <c r="AS27" s="427"/>
      <c r="AT27" s="427"/>
      <c r="AU27" s="427"/>
      <c r="AV27" s="427"/>
      <c r="AW27" s="427"/>
      <c r="AX27" s="427"/>
      <c r="AY27" s="427"/>
      <c r="AZ27" s="427"/>
      <c r="BA27" s="427"/>
      <c r="BB27" s="427"/>
      <c r="BC27" s="427"/>
      <c r="BD27" s="427"/>
      <c r="BE27" s="427"/>
      <c r="BF27" s="427"/>
      <c r="BG27" s="427"/>
      <c r="BH27" s="427"/>
      <c r="BI27" s="427"/>
      <c r="BJ27" s="427"/>
      <c r="BK27" s="427"/>
      <c r="BL27" s="427"/>
      <c r="BM27" s="427"/>
      <c r="BN27" s="427"/>
      <c r="BO27" s="427"/>
      <c r="BP27" s="427"/>
      <c r="BQ27" s="427"/>
      <c r="BR27" s="427"/>
      <c r="BS27" s="427"/>
      <c r="BT27" s="427"/>
      <c r="BU27" s="427"/>
      <c r="BV27" s="427"/>
      <c r="BW27" s="427"/>
      <c r="BX27" s="427"/>
      <c r="BY27" s="427"/>
      <c r="BZ27" s="427"/>
      <c r="CA27" s="427"/>
      <c r="CB27" s="427"/>
      <c r="CC27" s="427"/>
      <c r="CD27" s="427"/>
      <c r="CE27" s="427"/>
      <c r="CF27" s="427"/>
      <c r="CG27" s="427"/>
      <c r="CH27" s="427"/>
      <c r="CI27" s="427"/>
      <c r="CJ27" s="427"/>
      <c r="CK27" s="427"/>
      <c r="CL27" s="427"/>
      <c r="CM27" s="427"/>
      <c r="CN27" s="427"/>
      <c r="CO27" s="427"/>
      <c r="CP27" s="427"/>
      <c r="CQ27" s="427"/>
      <c r="CR27" s="427"/>
      <c r="CS27" s="626"/>
      <c r="CT27" s="6"/>
    </row>
    <row r="28" spans="2:98" ht="22.5" customHeight="1">
      <c r="B28" s="5"/>
      <c r="C28" s="625"/>
      <c r="D28" s="427"/>
      <c r="E28" s="427"/>
      <c r="F28" s="427"/>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427"/>
      <c r="BA28" s="427"/>
      <c r="BB28" s="427"/>
      <c r="BC28" s="427"/>
      <c r="BD28" s="427"/>
      <c r="BE28" s="427"/>
      <c r="BF28" s="427"/>
      <c r="BG28" s="427"/>
      <c r="BH28" s="427"/>
      <c r="BI28" s="427"/>
      <c r="BJ28" s="427"/>
      <c r="BK28" s="427"/>
      <c r="BL28" s="427"/>
      <c r="BM28" s="427"/>
      <c r="BN28" s="427"/>
      <c r="BO28" s="427"/>
      <c r="BP28" s="427"/>
      <c r="BQ28" s="427"/>
      <c r="BR28" s="427"/>
      <c r="BS28" s="427"/>
      <c r="BT28" s="427"/>
      <c r="BU28" s="427"/>
      <c r="BV28" s="427"/>
      <c r="BW28" s="427"/>
      <c r="BX28" s="427"/>
      <c r="BY28" s="427"/>
      <c r="BZ28" s="427"/>
      <c r="CA28" s="427"/>
      <c r="CB28" s="427"/>
      <c r="CC28" s="427"/>
      <c r="CD28" s="427"/>
      <c r="CE28" s="427"/>
      <c r="CF28" s="427"/>
      <c r="CG28" s="427"/>
      <c r="CH28" s="427"/>
      <c r="CI28" s="427"/>
      <c r="CJ28" s="427"/>
      <c r="CK28" s="427"/>
      <c r="CL28" s="427"/>
      <c r="CM28" s="427"/>
      <c r="CN28" s="427"/>
      <c r="CO28" s="427"/>
      <c r="CP28" s="427"/>
      <c r="CQ28" s="427"/>
      <c r="CR28" s="427"/>
      <c r="CS28" s="626"/>
      <c r="CT28" s="6"/>
    </row>
    <row r="29" spans="2:98" ht="22.5" customHeight="1">
      <c r="B29" s="5"/>
      <c r="C29" s="625"/>
      <c r="D29" s="427"/>
      <c r="E29" s="427"/>
      <c r="F29" s="427"/>
      <c r="G29" s="427"/>
      <c r="H29" s="427"/>
      <c r="I29" s="427"/>
      <c r="J29" s="427"/>
      <c r="K29" s="427"/>
      <c r="L29" s="427"/>
      <c r="M29" s="427"/>
      <c r="N29" s="427"/>
      <c r="O29" s="427"/>
      <c r="P29" s="427"/>
      <c r="Q29" s="427"/>
      <c r="R29" s="427"/>
      <c r="S29" s="427"/>
      <c r="T29" s="427"/>
      <c r="U29" s="427"/>
      <c r="V29" s="427"/>
      <c r="W29" s="427"/>
      <c r="X29" s="427"/>
      <c r="Y29" s="427"/>
      <c r="Z29" s="427"/>
      <c r="AA29" s="427"/>
      <c r="AB29" s="427"/>
      <c r="AC29" s="427"/>
      <c r="AD29" s="427"/>
      <c r="AE29" s="427"/>
      <c r="AF29" s="427"/>
      <c r="AG29" s="427"/>
      <c r="AH29" s="427"/>
      <c r="AI29" s="427"/>
      <c r="AJ29" s="427"/>
      <c r="AK29" s="427"/>
      <c r="AL29" s="427"/>
      <c r="AM29" s="427"/>
      <c r="AN29" s="427"/>
      <c r="AO29" s="427"/>
      <c r="AP29" s="427"/>
      <c r="AQ29" s="427"/>
      <c r="AR29" s="427"/>
      <c r="AS29" s="427"/>
      <c r="AT29" s="427"/>
      <c r="AU29" s="427"/>
      <c r="AV29" s="427"/>
      <c r="AW29" s="427"/>
      <c r="AX29" s="427"/>
      <c r="AY29" s="427"/>
      <c r="AZ29" s="427"/>
      <c r="BA29" s="427"/>
      <c r="BB29" s="427"/>
      <c r="BC29" s="427"/>
      <c r="BD29" s="427"/>
      <c r="BE29" s="427"/>
      <c r="BF29" s="427"/>
      <c r="BG29" s="427"/>
      <c r="BH29" s="427"/>
      <c r="BI29" s="427"/>
      <c r="BJ29" s="427"/>
      <c r="BK29" s="427"/>
      <c r="BL29" s="427"/>
      <c r="BM29" s="427"/>
      <c r="BN29" s="427"/>
      <c r="BO29" s="427"/>
      <c r="BP29" s="427"/>
      <c r="BQ29" s="427"/>
      <c r="BR29" s="427"/>
      <c r="BS29" s="427"/>
      <c r="BT29" s="427"/>
      <c r="BU29" s="427"/>
      <c r="BV29" s="427"/>
      <c r="BW29" s="427"/>
      <c r="BX29" s="427"/>
      <c r="BY29" s="427"/>
      <c r="BZ29" s="427"/>
      <c r="CA29" s="427"/>
      <c r="CB29" s="427"/>
      <c r="CC29" s="427"/>
      <c r="CD29" s="427"/>
      <c r="CE29" s="427"/>
      <c r="CF29" s="427"/>
      <c r="CG29" s="427"/>
      <c r="CH29" s="427"/>
      <c r="CI29" s="427"/>
      <c r="CJ29" s="427"/>
      <c r="CK29" s="427"/>
      <c r="CL29" s="427"/>
      <c r="CM29" s="427"/>
      <c r="CN29" s="427"/>
      <c r="CO29" s="427"/>
      <c r="CP29" s="427"/>
      <c r="CQ29" s="427"/>
      <c r="CR29" s="427"/>
      <c r="CS29" s="626"/>
      <c r="CT29" s="6"/>
    </row>
    <row r="30" spans="2:98" ht="22.5" customHeight="1">
      <c r="B30" s="5"/>
      <c r="C30" s="625"/>
      <c r="D30" s="427"/>
      <c r="E30" s="427"/>
      <c r="F30" s="427"/>
      <c r="G30" s="427"/>
      <c r="H30" s="427"/>
      <c r="I30" s="427"/>
      <c r="J30" s="427"/>
      <c r="K30" s="427"/>
      <c r="L30" s="427"/>
      <c r="M30" s="427"/>
      <c r="N30" s="427"/>
      <c r="O30" s="427"/>
      <c r="P30" s="427"/>
      <c r="Q30" s="427"/>
      <c r="R30" s="427"/>
      <c r="S30" s="427"/>
      <c r="T30" s="427"/>
      <c r="U30" s="427"/>
      <c r="V30" s="427"/>
      <c r="W30" s="427"/>
      <c r="X30" s="427"/>
      <c r="Y30" s="427"/>
      <c r="Z30" s="427"/>
      <c r="AA30" s="427"/>
      <c r="AB30" s="427"/>
      <c r="AC30" s="427"/>
      <c r="AD30" s="427"/>
      <c r="AE30" s="427"/>
      <c r="AF30" s="427"/>
      <c r="AG30" s="427"/>
      <c r="AH30" s="427"/>
      <c r="AI30" s="427"/>
      <c r="AJ30" s="427"/>
      <c r="AK30" s="427"/>
      <c r="AL30" s="427"/>
      <c r="AM30" s="427"/>
      <c r="AN30" s="427"/>
      <c r="AO30" s="427"/>
      <c r="AP30" s="427"/>
      <c r="AQ30" s="427"/>
      <c r="AR30" s="427"/>
      <c r="AS30" s="427"/>
      <c r="AT30" s="427"/>
      <c r="AU30" s="427"/>
      <c r="AV30" s="427"/>
      <c r="AW30" s="427"/>
      <c r="AX30" s="427"/>
      <c r="AY30" s="427"/>
      <c r="AZ30" s="427"/>
      <c r="BA30" s="427"/>
      <c r="BB30" s="427"/>
      <c r="BC30" s="427"/>
      <c r="BD30" s="427"/>
      <c r="BE30" s="427"/>
      <c r="BF30" s="427"/>
      <c r="BG30" s="427"/>
      <c r="BH30" s="427"/>
      <c r="BI30" s="427"/>
      <c r="BJ30" s="427"/>
      <c r="BK30" s="427"/>
      <c r="BL30" s="427"/>
      <c r="BM30" s="427"/>
      <c r="BN30" s="427"/>
      <c r="BO30" s="427"/>
      <c r="BP30" s="427"/>
      <c r="BQ30" s="427"/>
      <c r="BR30" s="427"/>
      <c r="BS30" s="427"/>
      <c r="BT30" s="427"/>
      <c r="BU30" s="427"/>
      <c r="BV30" s="427"/>
      <c r="BW30" s="427"/>
      <c r="BX30" s="427"/>
      <c r="BY30" s="427"/>
      <c r="BZ30" s="427"/>
      <c r="CA30" s="427"/>
      <c r="CB30" s="427"/>
      <c r="CC30" s="427"/>
      <c r="CD30" s="427"/>
      <c r="CE30" s="427"/>
      <c r="CF30" s="427"/>
      <c r="CG30" s="427"/>
      <c r="CH30" s="427"/>
      <c r="CI30" s="427"/>
      <c r="CJ30" s="427"/>
      <c r="CK30" s="427"/>
      <c r="CL30" s="427"/>
      <c r="CM30" s="427"/>
      <c r="CN30" s="427"/>
      <c r="CO30" s="427"/>
      <c r="CP30" s="427"/>
      <c r="CQ30" s="427"/>
      <c r="CR30" s="427"/>
      <c r="CS30" s="626"/>
      <c r="CT30" s="6"/>
    </row>
    <row r="31" spans="2:98" ht="22.5" customHeight="1">
      <c r="B31" s="5"/>
      <c r="C31" s="625"/>
      <c r="D31" s="427"/>
      <c r="E31" s="427"/>
      <c r="F31" s="427"/>
      <c r="G31" s="427"/>
      <c r="H31" s="427"/>
      <c r="I31" s="427"/>
      <c r="J31" s="427"/>
      <c r="K31" s="427"/>
      <c r="L31" s="427"/>
      <c r="M31" s="427"/>
      <c r="N31" s="427"/>
      <c r="O31" s="427"/>
      <c r="P31" s="427"/>
      <c r="Q31" s="427"/>
      <c r="R31" s="427"/>
      <c r="S31" s="427"/>
      <c r="T31" s="427"/>
      <c r="U31" s="427"/>
      <c r="V31" s="427"/>
      <c r="W31" s="427"/>
      <c r="X31" s="427"/>
      <c r="Y31" s="427"/>
      <c r="Z31" s="427"/>
      <c r="AA31" s="427"/>
      <c r="AB31" s="427"/>
      <c r="AC31" s="427"/>
      <c r="AD31" s="427"/>
      <c r="AE31" s="427"/>
      <c r="AF31" s="427"/>
      <c r="AG31" s="427"/>
      <c r="AH31" s="427"/>
      <c r="AI31" s="427"/>
      <c r="AJ31" s="427"/>
      <c r="AK31" s="427"/>
      <c r="AL31" s="427"/>
      <c r="AM31" s="427"/>
      <c r="AN31" s="427"/>
      <c r="AO31" s="427"/>
      <c r="AP31" s="427"/>
      <c r="AQ31" s="427"/>
      <c r="AR31" s="427"/>
      <c r="AS31" s="427"/>
      <c r="AT31" s="427"/>
      <c r="AU31" s="427"/>
      <c r="AV31" s="427"/>
      <c r="AW31" s="427"/>
      <c r="AX31" s="427"/>
      <c r="AY31" s="427"/>
      <c r="AZ31" s="427"/>
      <c r="BA31" s="427"/>
      <c r="BB31" s="427"/>
      <c r="BC31" s="427"/>
      <c r="BD31" s="427"/>
      <c r="BE31" s="427"/>
      <c r="BF31" s="427"/>
      <c r="BG31" s="427"/>
      <c r="BH31" s="427"/>
      <c r="BI31" s="427"/>
      <c r="BJ31" s="427"/>
      <c r="BK31" s="427"/>
      <c r="BL31" s="427"/>
      <c r="BM31" s="427"/>
      <c r="BN31" s="427"/>
      <c r="BO31" s="427"/>
      <c r="BP31" s="427"/>
      <c r="BQ31" s="427"/>
      <c r="BR31" s="427"/>
      <c r="BS31" s="427"/>
      <c r="BT31" s="427"/>
      <c r="BU31" s="427"/>
      <c r="BV31" s="427"/>
      <c r="BW31" s="427"/>
      <c r="BX31" s="427"/>
      <c r="BY31" s="427"/>
      <c r="BZ31" s="427"/>
      <c r="CA31" s="427"/>
      <c r="CB31" s="427"/>
      <c r="CC31" s="427"/>
      <c r="CD31" s="427"/>
      <c r="CE31" s="427"/>
      <c r="CF31" s="427"/>
      <c r="CG31" s="427"/>
      <c r="CH31" s="427"/>
      <c r="CI31" s="427"/>
      <c r="CJ31" s="427"/>
      <c r="CK31" s="427"/>
      <c r="CL31" s="427"/>
      <c r="CM31" s="427"/>
      <c r="CN31" s="427"/>
      <c r="CO31" s="427"/>
      <c r="CP31" s="427"/>
      <c r="CQ31" s="427"/>
      <c r="CR31" s="427"/>
      <c r="CS31" s="626"/>
      <c r="CT31" s="6"/>
    </row>
    <row r="32" spans="2:98" ht="22.5" customHeight="1">
      <c r="B32" s="5"/>
      <c r="C32" s="625"/>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L32" s="427"/>
      <c r="AM32" s="427"/>
      <c r="AN32" s="427"/>
      <c r="AO32" s="427"/>
      <c r="AP32" s="427"/>
      <c r="AQ32" s="427"/>
      <c r="AR32" s="427"/>
      <c r="AS32" s="427"/>
      <c r="AT32" s="427"/>
      <c r="AU32" s="427"/>
      <c r="AV32" s="427"/>
      <c r="AW32" s="427"/>
      <c r="AX32" s="427"/>
      <c r="AY32" s="427"/>
      <c r="AZ32" s="427"/>
      <c r="BA32" s="427"/>
      <c r="BB32" s="427"/>
      <c r="BC32" s="427"/>
      <c r="BD32" s="427"/>
      <c r="BE32" s="427"/>
      <c r="BF32" s="427"/>
      <c r="BG32" s="427"/>
      <c r="BH32" s="427"/>
      <c r="BI32" s="427"/>
      <c r="BJ32" s="427"/>
      <c r="BK32" s="427"/>
      <c r="BL32" s="427"/>
      <c r="BM32" s="427"/>
      <c r="BN32" s="427"/>
      <c r="BO32" s="427"/>
      <c r="BP32" s="427"/>
      <c r="BQ32" s="427"/>
      <c r="BR32" s="427"/>
      <c r="BS32" s="427"/>
      <c r="BT32" s="427"/>
      <c r="BU32" s="427"/>
      <c r="BV32" s="427"/>
      <c r="BW32" s="427"/>
      <c r="BX32" s="427"/>
      <c r="BY32" s="427"/>
      <c r="BZ32" s="427"/>
      <c r="CA32" s="427"/>
      <c r="CB32" s="427"/>
      <c r="CC32" s="427"/>
      <c r="CD32" s="427"/>
      <c r="CE32" s="427"/>
      <c r="CF32" s="427"/>
      <c r="CG32" s="427"/>
      <c r="CH32" s="427"/>
      <c r="CI32" s="427"/>
      <c r="CJ32" s="427"/>
      <c r="CK32" s="427"/>
      <c r="CL32" s="427"/>
      <c r="CM32" s="427"/>
      <c r="CN32" s="427"/>
      <c r="CO32" s="427"/>
      <c r="CP32" s="427"/>
      <c r="CQ32" s="427"/>
      <c r="CR32" s="427"/>
      <c r="CS32" s="626"/>
      <c r="CT32" s="6"/>
    </row>
    <row r="33" spans="2:101" ht="22.5" customHeight="1">
      <c r="B33" s="5"/>
      <c r="C33" s="625"/>
      <c r="D33" s="427"/>
      <c r="E33" s="427"/>
      <c r="F33" s="427"/>
      <c r="G33" s="427"/>
      <c r="H33" s="427"/>
      <c r="I33" s="427"/>
      <c r="J33" s="427"/>
      <c r="K33" s="427"/>
      <c r="L33" s="427"/>
      <c r="M33" s="427"/>
      <c r="N33" s="427"/>
      <c r="O33" s="427"/>
      <c r="P33" s="427"/>
      <c r="Q33" s="427"/>
      <c r="R33" s="427"/>
      <c r="S33" s="427"/>
      <c r="T33" s="427"/>
      <c r="U33" s="427"/>
      <c r="V33" s="427"/>
      <c r="W33" s="427"/>
      <c r="X33" s="427"/>
      <c r="Y33" s="427"/>
      <c r="Z33" s="427"/>
      <c r="AA33" s="427"/>
      <c r="AB33" s="427"/>
      <c r="AC33" s="427"/>
      <c r="AD33" s="427"/>
      <c r="AE33" s="427"/>
      <c r="AF33" s="427"/>
      <c r="AG33" s="427"/>
      <c r="AH33" s="427"/>
      <c r="AI33" s="427"/>
      <c r="AJ33" s="427"/>
      <c r="AK33" s="427"/>
      <c r="AL33" s="427"/>
      <c r="AM33" s="427"/>
      <c r="AN33" s="427"/>
      <c r="AO33" s="427"/>
      <c r="AP33" s="427"/>
      <c r="AQ33" s="427"/>
      <c r="AR33" s="427"/>
      <c r="AS33" s="427"/>
      <c r="AT33" s="427"/>
      <c r="AU33" s="427"/>
      <c r="AV33" s="427"/>
      <c r="AW33" s="427"/>
      <c r="AX33" s="427"/>
      <c r="AY33" s="427"/>
      <c r="AZ33" s="427"/>
      <c r="BA33" s="427"/>
      <c r="BB33" s="427"/>
      <c r="BC33" s="427"/>
      <c r="BD33" s="427"/>
      <c r="BE33" s="427"/>
      <c r="BF33" s="427"/>
      <c r="BG33" s="427"/>
      <c r="BH33" s="427"/>
      <c r="BI33" s="427"/>
      <c r="BJ33" s="427"/>
      <c r="BK33" s="427"/>
      <c r="BL33" s="427"/>
      <c r="BM33" s="427"/>
      <c r="BN33" s="427"/>
      <c r="BO33" s="427"/>
      <c r="BP33" s="427"/>
      <c r="BQ33" s="427"/>
      <c r="BR33" s="427"/>
      <c r="BS33" s="427"/>
      <c r="BT33" s="427"/>
      <c r="BU33" s="427"/>
      <c r="BV33" s="427"/>
      <c r="BW33" s="427"/>
      <c r="BX33" s="427"/>
      <c r="BY33" s="427"/>
      <c r="BZ33" s="427"/>
      <c r="CA33" s="427"/>
      <c r="CB33" s="427"/>
      <c r="CC33" s="427"/>
      <c r="CD33" s="427"/>
      <c r="CE33" s="427"/>
      <c r="CF33" s="427"/>
      <c r="CG33" s="427"/>
      <c r="CH33" s="427"/>
      <c r="CI33" s="427"/>
      <c r="CJ33" s="427"/>
      <c r="CK33" s="427"/>
      <c r="CL33" s="427"/>
      <c r="CM33" s="427"/>
      <c r="CN33" s="427"/>
      <c r="CO33" s="427"/>
      <c r="CP33" s="427"/>
      <c r="CQ33" s="427"/>
      <c r="CR33" s="427"/>
      <c r="CS33" s="626"/>
      <c r="CT33" s="6"/>
    </row>
    <row r="34" spans="2:101" ht="22.5" customHeight="1">
      <c r="B34" s="5"/>
      <c r="C34" s="625"/>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7"/>
      <c r="AZ34" s="427"/>
      <c r="BA34" s="427"/>
      <c r="BB34" s="427"/>
      <c r="BC34" s="427"/>
      <c r="BD34" s="427"/>
      <c r="BE34" s="427"/>
      <c r="BF34" s="427"/>
      <c r="BG34" s="427"/>
      <c r="BH34" s="427"/>
      <c r="BI34" s="427"/>
      <c r="BJ34" s="427"/>
      <c r="BK34" s="427"/>
      <c r="BL34" s="427"/>
      <c r="BM34" s="427"/>
      <c r="BN34" s="427"/>
      <c r="BO34" s="427"/>
      <c r="BP34" s="427"/>
      <c r="BQ34" s="427"/>
      <c r="BR34" s="427"/>
      <c r="BS34" s="427"/>
      <c r="BT34" s="427"/>
      <c r="BU34" s="427"/>
      <c r="BV34" s="427"/>
      <c r="BW34" s="427"/>
      <c r="BX34" s="427"/>
      <c r="BY34" s="427"/>
      <c r="BZ34" s="427"/>
      <c r="CA34" s="427"/>
      <c r="CB34" s="427"/>
      <c r="CC34" s="427"/>
      <c r="CD34" s="427"/>
      <c r="CE34" s="427"/>
      <c r="CF34" s="427"/>
      <c r="CG34" s="427"/>
      <c r="CH34" s="427"/>
      <c r="CI34" s="427"/>
      <c r="CJ34" s="427"/>
      <c r="CK34" s="427"/>
      <c r="CL34" s="427"/>
      <c r="CM34" s="427"/>
      <c r="CN34" s="427"/>
      <c r="CO34" s="427"/>
      <c r="CP34" s="427"/>
      <c r="CQ34" s="427"/>
      <c r="CR34" s="427"/>
      <c r="CS34" s="626"/>
      <c r="CT34" s="6"/>
    </row>
    <row r="35" spans="2:101" ht="22.5" customHeight="1">
      <c r="B35" s="5"/>
      <c r="C35" s="625"/>
      <c r="D35" s="427"/>
      <c r="E35" s="427"/>
      <c r="F35" s="427"/>
      <c r="G35" s="427"/>
      <c r="H35" s="427"/>
      <c r="I35" s="427"/>
      <c r="J35" s="427"/>
      <c r="K35" s="427"/>
      <c r="L35" s="427"/>
      <c r="M35" s="427"/>
      <c r="N35" s="427"/>
      <c r="O35" s="427"/>
      <c r="P35" s="427"/>
      <c r="Q35" s="427"/>
      <c r="R35" s="427"/>
      <c r="S35" s="427"/>
      <c r="T35" s="427"/>
      <c r="U35" s="427"/>
      <c r="V35" s="427"/>
      <c r="W35" s="427"/>
      <c r="X35" s="427"/>
      <c r="Y35" s="427"/>
      <c r="Z35" s="427"/>
      <c r="AA35" s="427"/>
      <c r="AB35" s="427"/>
      <c r="AC35" s="427"/>
      <c r="AD35" s="427"/>
      <c r="AE35" s="427"/>
      <c r="AF35" s="427"/>
      <c r="AG35" s="427"/>
      <c r="AH35" s="427"/>
      <c r="AI35" s="427"/>
      <c r="AJ35" s="427"/>
      <c r="AK35" s="427"/>
      <c r="AL35" s="427"/>
      <c r="AM35" s="427"/>
      <c r="AN35" s="427"/>
      <c r="AO35" s="427"/>
      <c r="AP35" s="427"/>
      <c r="AQ35" s="427"/>
      <c r="AR35" s="427"/>
      <c r="AS35" s="427"/>
      <c r="AT35" s="427"/>
      <c r="AU35" s="427"/>
      <c r="AV35" s="427"/>
      <c r="AW35" s="427"/>
      <c r="AX35" s="427"/>
      <c r="AY35" s="427"/>
      <c r="AZ35" s="427"/>
      <c r="BA35" s="427"/>
      <c r="BB35" s="427"/>
      <c r="BC35" s="427"/>
      <c r="BD35" s="427"/>
      <c r="BE35" s="427"/>
      <c r="BF35" s="427"/>
      <c r="BG35" s="427"/>
      <c r="BH35" s="427"/>
      <c r="BI35" s="427"/>
      <c r="BJ35" s="427"/>
      <c r="BK35" s="427"/>
      <c r="BL35" s="427"/>
      <c r="BM35" s="427"/>
      <c r="BN35" s="427"/>
      <c r="BO35" s="427"/>
      <c r="BP35" s="427"/>
      <c r="BQ35" s="427"/>
      <c r="BR35" s="427"/>
      <c r="BS35" s="427"/>
      <c r="BT35" s="427"/>
      <c r="BU35" s="427"/>
      <c r="BV35" s="427"/>
      <c r="BW35" s="427"/>
      <c r="BX35" s="427"/>
      <c r="BY35" s="427"/>
      <c r="BZ35" s="427"/>
      <c r="CA35" s="427"/>
      <c r="CB35" s="427"/>
      <c r="CC35" s="427"/>
      <c r="CD35" s="427"/>
      <c r="CE35" s="427"/>
      <c r="CF35" s="427"/>
      <c r="CG35" s="427"/>
      <c r="CH35" s="427"/>
      <c r="CI35" s="427"/>
      <c r="CJ35" s="427"/>
      <c r="CK35" s="427"/>
      <c r="CL35" s="427"/>
      <c r="CM35" s="427"/>
      <c r="CN35" s="427"/>
      <c r="CO35" s="427"/>
      <c r="CP35" s="427"/>
      <c r="CQ35" s="427"/>
      <c r="CR35" s="427"/>
      <c r="CS35" s="626"/>
      <c r="CT35" s="6"/>
    </row>
    <row r="36" spans="2:101" ht="22.5" customHeight="1">
      <c r="B36" s="5"/>
      <c r="C36" s="625"/>
      <c r="D36" s="427"/>
      <c r="E36" s="427"/>
      <c r="F36" s="427"/>
      <c r="G36" s="427"/>
      <c r="H36" s="427"/>
      <c r="I36" s="427"/>
      <c r="J36" s="427"/>
      <c r="K36" s="427"/>
      <c r="L36" s="427"/>
      <c r="M36" s="427"/>
      <c r="N36" s="427"/>
      <c r="O36" s="427"/>
      <c r="P36" s="427"/>
      <c r="Q36" s="427"/>
      <c r="R36" s="427"/>
      <c r="S36" s="427"/>
      <c r="T36" s="427"/>
      <c r="U36" s="427"/>
      <c r="V36" s="427"/>
      <c r="W36" s="427"/>
      <c r="X36" s="427"/>
      <c r="Y36" s="427"/>
      <c r="Z36" s="427"/>
      <c r="AA36" s="427"/>
      <c r="AB36" s="427"/>
      <c r="AC36" s="427"/>
      <c r="AD36" s="427"/>
      <c r="AE36" s="427"/>
      <c r="AF36" s="427"/>
      <c r="AG36" s="427"/>
      <c r="AH36" s="427"/>
      <c r="AI36" s="427"/>
      <c r="AJ36" s="427"/>
      <c r="AK36" s="427"/>
      <c r="AL36" s="427"/>
      <c r="AM36" s="427"/>
      <c r="AN36" s="427"/>
      <c r="AO36" s="427"/>
      <c r="AP36" s="427"/>
      <c r="AQ36" s="427"/>
      <c r="AR36" s="427"/>
      <c r="AS36" s="427"/>
      <c r="AT36" s="427"/>
      <c r="AU36" s="427"/>
      <c r="AV36" s="427"/>
      <c r="AW36" s="427"/>
      <c r="AX36" s="427"/>
      <c r="AY36" s="427"/>
      <c r="AZ36" s="427"/>
      <c r="BA36" s="427"/>
      <c r="BB36" s="427"/>
      <c r="BC36" s="427"/>
      <c r="BD36" s="427"/>
      <c r="BE36" s="427"/>
      <c r="BF36" s="427"/>
      <c r="BG36" s="427"/>
      <c r="BH36" s="427"/>
      <c r="BI36" s="427"/>
      <c r="BJ36" s="427"/>
      <c r="BK36" s="427"/>
      <c r="BL36" s="427"/>
      <c r="BM36" s="427"/>
      <c r="BN36" s="427"/>
      <c r="BO36" s="427"/>
      <c r="BP36" s="427"/>
      <c r="BQ36" s="427"/>
      <c r="BR36" s="427"/>
      <c r="BS36" s="427"/>
      <c r="BT36" s="427"/>
      <c r="BU36" s="427"/>
      <c r="BV36" s="427"/>
      <c r="BW36" s="427"/>
      <c r="BX36" s="427"/>
      <c r="BY36" s="427"/>
      <c r="BZ36" s="427"/>
      <c r="CA36" s="427"/>
      <c r="CB36" s="427"/>
      <c r="CC36" s="427"/>
      <c r="CD36" s="427"/>
      <c r="CE36" s="427"/>
      <c r="CF36" s="427"/>
      <c r="CG36" s="427"/>
      <c r="CH36" s="427"/>
      <c r="CI36" s="427"/>
      <c r="CJ36" s="427"/>
      <c r="CK36" s="427"/>
      <c r="CL36" s="427"/>
      <c r="CM36" s="427"/>
      <c r="CN36" s="427"/>
      <c r="CO36" s="427"/>
      <c r="CP36" s="427"/>
      <c r="CQ36" s="427"/>
      <c r="CR36" s="427"/>
      <c r="CS36" s="626"/>
      <c r="CT36" s="6"/>
    </row>
    <row r="37" spans="2:101" ht="22.5" customHeight="1">
      <c r="B37" s="5"/>
      <c r="C37" s="625"/>
      <c r="D37" s="427"/>
      <c r="E37" s="427"/>
      <c r="F37" s="427"/>
      <c r="G37" s="427"/>
      <c r="H37" s="427"/>
      <c r="I37" s="427"/>
      <c r="J37" s="427"/>
      <c r="K37" s="427"/>
      <c r="L37" s="427"/>
      <c r="M37" s="427"/>
      <c r="N37" s="427"/>
      <c r="O37" s="427"/>
      <c r="P37" s="427"/>
      <c r="Q37" s="427"/>
      <c r="R37" s="427"/>
      <c r="S37" s="427"/>
      <c r="T37" s="427"/>
      <c r="U37" s="427"/>
      <c r="V37" s="427"/>
      <c r="W37" s="427"/>
      <c r="X37" s="427"/>
      <c r="Y37" s="427"/>
      <c r="Z37" s="427"/>
      <c r="AA37" s="427"/>
      <c r="AB37" s="427"/>
      <c r="AC37" s="427"/>
      <c r="AD37" s="427"/>
      <c r="AE37" s="427"/>
      <c r="AF37" s="427"/>
      <c r="AG37" s="427"/>
      <c r="AH37" s="427"/>
      <c r="AI37" s="427"/>
      <c r="AJ37" s="427"/>
      <c r="AK37" s="427"/>
      <c r="AL37" s="427"/>
      <c r="AM37" s="427"/>
      <c r="AN37" s="427"/>
      <c r="AO37" s="427"/>
      <c r="AP37" s="427"/>
      <c r="AQ37" s="427"/>
      <c r="AR37" s="427"/>
      <c r="AS37" s="427"/>
      <c r="AT37" s="427"/>
      <c r="AU37" s="427"/>
      <c r="AV37" s="427"/>
      <c r="AW37" s="427"/>
      <c r="AX37" s="427"/>
      <c r="AY37" s="427"/>
      <c r="AZ37" s="427"/>
      <c r="BA37" s="427"/>
      <c r="BB37" s="427"/>
      <c r="BC37" s="427"/>
      <c r="BD37" s="427"/>
      <c r="BE37" s="427"/>
      <c r="BF37" s="427"/>
      <c r="BG37" s="427"/>
      <c r="BH37" s="427"/>
      <c r="BI37" s="427"/>
      <c r="BJ37" s="427"/>
      <c r="BK37" s="427"/>
      <c r="BL37" s="427"/>
      <c r="BM37" s="427"/>
      <c r="BN37" s="427"/>
      <c r="BO37" s="427"/>
      <c r="BP37" s="427"/>
      <c r="BQ37" s="427"/>
      <c r="BR37" s="427"/>
      <c r="BS37" s="427"/>
      <c r="BT37" s="427"/>
      <c r="BU37" s="427"/>
      <c r="BV37" s="427"/>
      <c r="BW37" s="427"/>
      <c r="BX37" s="427"/>
      <c r="BY37" s="427"/>
      <c r="BZ37" s="427"/>
      <c r="CA37" s="427"/>
      <c r="CB37" s="427"/>
      <c r="CC37" s="427"/>
      <c r="CD37" s="427"/>
      <c r="CE37" s="427"/>
      <c r="CF37" s="427"/>
      <c r="CG37" s="427"/>
      <c r="CH37" s="427"/>
      <c r="CI37" s="427"/>
      <c r="CJ37" s="427"/>
      <c r="CK37" s="427"/>
      <c r="CL37" s="427"/>
      <c r="CM37" s="427"/>
      <c r="CN37" s="427"/>
      <c r="CO37" s="427"/>
      <c r="CP37" s="427"/>
      <c r="CQ37" s="427"/>
      <c r="CR37" s="427"/>
      <c r="CS37" s="626"/>
      <c r="CT37" s="6"/>
    </row>
    <row r="38" spans="2:101" ht="22.5" customHeight="1">
      <c r="B38" s="5"/>
      <c r="C38" s="625"/>
      <c r="D38" s="427"/>
      <c r="E38" s="427"/>
      <c r="F38" s="427"/>
      <c r="G38" s="427"/>
      <c r="H38" s="427"/>
      <c r="I38" s="427"/>
      <c r="J38" s="427"/>
      <c r="K38" s="427"/>
      <c r="L38" s="427"/>
      <c r="M38" s="427"/>
      <c r="N38" s="427"/>
      <c r="O38" s="427"/>
      <c r="P38" s="427"/>
      <c r="Q38" s="427"/>
      <c r="R38" s="427"/>
      <c r="S38" s="427"/>
      <c r="T38" s="427"/>
      <c r="U38" s="427"/>
      <c r="V38" s="427"/>
      <c r="W38" s="427"/>
      <c r="X38" s="427"/>
      <c r="Y38" s="427"/>
      <c r="Z38" s="427"/>
      <c r="AA38" s="427"/>
      <c r="AB38" s="427"/>
      <c r="AC38" s="427"/>
      <c r="AD38" s="427"/>
      <c r="AE38" s="427"/>
      <c r="AF38" s="427"/>
      <c r="AG38" s="427"/>
      <c r="AH38" s="427"/>
      <c r="AI38" s="427"/>
      <c r="AJ38" s="427"/>
      <c r="AK38" s="427"/>
      <c r="AL38" s="427"/>
      <c r="AM38" s="427"/>
      <c r="AN38" s="427"/>
      <c r="AO38" s="427"/>
      <c r="AP38" s="427"/>
      <c r="AQ38" s="427"/>
      <c r="AR38" s="427"/>
      <c r="AS38" s="427"/>
      <c r="AT38" s="427"/>
      <c r="AU38" s="427"/>
      <c r="AV38" s="427"/>
      <c r="AW38" s="427"/>
      <c r="AX38" s="427"/>
      <c r="AY38" s="427"/>
      <c r="AZ38" s="427"/>
      <c r="BA38" s="427"/>
      <c r="BB38" s="427"/>
      <c r="BC38" s="427"/>
      <c r="BD38" s="427"/>
      <c r="BE38" s="427"/>
      <c r="BF38" s="427"/>
      <c r="BG38" s="427"/>
      <c r="BH38" s="427"/>
      <c r="BI38" s="427"/>
      <c r="BJ38" s="427"/>
      <c r="BK38" s="427"/>
      <c r="BL38" s="427"/>
      <c r="BM38" s="427"/>
      <c r="BN38" s="427"/>
      <c r="BO38" s="427"/>
      <c r="BP38" s="427"/>
      <c r="BQ38" s="427"/>
      <c r="BR38" s="427"/>
      <c r="BS38" s="427"/>
      <c r="BT38" s="427"/>
      <c r="BU38" s="427"/>
      <c r="BV38" s="427"/>
      <c r="BW38" s="427"/>
      <c r="BX38" s="427"/>
      <c r="BY38" s="427"/>
      <c r="BZ38" s="427"/>
      <c r="CA38" s="427"/>
      <c r="CB38" s="427"/>
      <c r="CC38" s="427"/>
      <c r="CD38" s="427"/>
      <c r="CE38" s="427"/>
      <c r="CF38" s="427"/>
      <c r="CG38" s="427"/>
      <c r="CH38" s="427"/>
      <c r="CI38" s="427"/>
      <c r="CJ38" s="427"/>
      <c r="CK38" s="427"/>
      <c r="CL38" s="427"/>
      <c r="CM38" s="427"/>
      <c r="CN38" s="427"/>
      <c r="CO38" s="427"/>
      <c r="CP38" s="427"/>
      <c r="CQ38" s="427"/>
      <c r="CR38" s="427"/>
      <c r="CS38" s="626"/>
      <c r="CT38" s="6"/>
    </row>
    <row r="39" spans="2:101" ht="22.5" customHeight="1">
      <c r="B39" s="5"/>
      <c r="C39" s="625"/>
      <c r="D39" s="427"/>
      <c r="E39" s="427"/>
      <c r="F39" s="427"/>
      <c r="G39" s="427"/>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7"/>
      <c r="AH39" s="427"/>
      <c r="AI39" s="427"/>
      <c r="AJ39" s="427"/>
      <c r="AK39" s="427"/>
      <c r="AL39" s="427"/>
      <c r="AM39" s="427"/>
      <c r="AN39" s="427"/>
      <c r="AO39" s="427"/>
      <c r="AP39" s="427"/>
      <c r="AQ39" s="427"/>
      <c r="AR39" s="427"/>
      <c r="AS39" s="427"/>
      <c r="AT39" s="427"/>
      <c r="AU39" s="427"/>
      <c r="AV39" s="427"/>
      <c r="AW39" s="427"/>
      <c r="AX39" s="427"/>
      <c r="AY39" s="427"/>
      <c r="AZ39" s="427"/>
      <c r="BA39" s="427"/>
      <c r="BB39" s="427"/>
      <c r="BC39" s="427"/>
      <c r="BD39" s="427"/>
      <c r="BE39" s="427"/>
      <c r="BF39" s="427"/>
      <c r="BG39" s="427"/>
      <c r="BH39" s="427"/>
      <c r="BI39" s="427"/>
      <c r="BJ39" s="427"/>
      <c r="BK39" s="427"/>
      <c r="BL39" s="427"/>
      <c r="BM39" s="427"/>
      <c r="BN39" s="427"/>
      <c r="BO39" s="427"/>
      <c r="BP39" s="427"/>
      <c r="BQ39" s="427"/>
      <c r="BR39" s="427"/>
      <c r="BS39" s="427"/>
      <c r="BT39" s="427"/>
      <c r="BU39" s="427"/>
      <c r="BV39" s="427"/>
      <c r="BW39" s="427"/>
      <c r="BX39" s="427"/>
      <c r="BY39" s="427"/>
      <c r="BZ39" s="427"/>
      <c r="CA39" s="427"/>
      <c r="CB39" s="427"/>
      <c r="CC39" s="427"/>
      <c r="CD39" s="427"/>
      <c r="CE39" s="427"/>
      <c r="CF39" s="427"/>
      <c r="CG39" s="427"/>
      <c r="CH39" s="427"/>
      <c r="CI39" s="427"/>
      <c r="CJ39" s="427"/>
      <c r="CK39" s="427"/>
      <c r="CL39" s="427"/>
      <c r="CM39" s="427"/>
      <c r="CN39" s="427"/>
      <c r="CO39" s="427"/>
      <c r="CP39" s="427"/>
      <c r="CQ39" s="427"/>
      <c r="CR39" s="427"/>
      <c r="CS39" s="626"/>
      <c r="CT39" s="6"/>
    </row>
    <row r="40" spans="2:101" ht="22.5" customHeight="1">
      <c r="B40" s="5"/>
      <c r="C40" s="625"/>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I40" s="427"/>
      <c r="AJ40" s="427"/>
      <c r="AK40" s="427"/>
      <c r="AL40" s="427"/>
      <c r="AM40" s="427"/>
      <c r="AN40" s="427"/>
      <c r="AO40" s="427"/>
      <c r="AP40" s="427"/>
      <c r="AQ40" s="427"/>
      <c r="AR40" s="427"/>
      <c r="AS40" s="427"/>
      <c r="AT40" s="427"/>
      <c r="AU40" s="427"/>
      <c r="AV40" s="427"/>
      <c r="AW40" s="427"/>
      <c r="AX40" s="427"/>
      <c r="AY40" s="427"/>
      <c r="AZ40" s="427"/>
      <c r="BA40" s="427"/>
      <c r="BB40" s="427"/>
      <c r="BC40" s="427"/>
      <c r="BD40" s="427"/>
      <c r="BE40" s="427"/>
      <c r="BF40" s="427"/>
      <c r="BG40" s="427"/>
      <c r="BH40" s="427"/>
      <c r="BI40" s="427"/>
      <c r="BJ40" s="427"/>
      <c r="BK40" s="427"/>
      <c r="BL40" s="427"/>
      <c r="BM40" s="427"/>
      <c r="BN40" s="427"/>
      <c r="BO40" s="427"/>
      <c r="BP40" s="427"/>
      <c r="BQ40" s="427"/>
      <c r="BR40" s="427"/>
      <c r="BS40" s="427"/>
      <c r="BT40" s="427"/>
      <c r="BU40" s="427"/>
      <c r="BV40" s="427"/>
      <c r="BW40" s="427"/>
      <c r="BX40" s="427"/>
      <c r="BY40" s="427"/>
      <c r="BZ40" s="427"/>
      <c r="CA40" s="427"/>
      <c r="CB40" s="427"/>
      <c r="CC40" s="427"/>
      <c r="CD40" s="427"/>
      <c r="CE40" s="427"/>
      <c r="CF40" s="427"/>
      <c r="CG40" s="427"/>
      <c r="CH40" s="427"/>
      <c r="CI40" s="427"/>
      <c r="CJ40" s="427"/>
      <c r="CK40" s="427"/>
      <c r="CL40" s="427"/>
      <c r="CM40" s="427"/>
      <c r="CN40" s="427"/>
      <c r="CO40" s="427"/>
      <c r="CP40" s="427"/>
      <c r="CQ40" s="427"/>
      <c r="CR40" s="427"/>
      <c r="CS40" s="626"/>
      <c r="CT40" s="6"/>
    </row>
    <row r="41" spans="2:101" ht="9.75" customHeight="1">
      <c r="B41" s="5"/>
      <c r="C41" s="627"/>
      <c r="D41" s="452"/>
      <c r="E41" s="452"/>
      <c r="F41" s="452"/>
      <c r="G41" s="452"/>
      <c r="H41" s="452"/>
      <c r="I41" s="452"/>
      <c r="J41" s="452"/>
      <c r="K41" s="452"/>
      <c r="L41" s="452"/>
      <c r="M41" s="452"/>
      <c r="N41" s="452"/>
      <c r="O41" s="452"/>
      <c r="P41" s="452"/>
      <c r="Q41" s="452"/>
      <c r="R41" s="452"/>
      <c r="S41" s="452"/>
      <c r="T41" s="452"/>
      <c r="U41" s="452"/>
      <c r="V41" s="452"/>
      <c r="W41" s="452"/>
      <c r="X41" s="452"/>
      <c r="Y41" s="452"/>
      <c r="Z41" s="452"/>
      <c r="AA41" s="452"/>
      <c r="AB41" s="452"/>
      <c r="AC41" s="452"/>
      <c r="AD41" s="452"/>
      <c r="AE41" s="452"/>
      <c r="AF41" s="452"/>
      <c r="AG41" s="452"/>
      <c r="AH41" s="452"/>
      <c r="AI41" s="452"/>
      <c r="AJ41" s="452"/>
      <c r="AK41" s="452"/>
      <c r="AL41" s="452"/>
      <c r="AM41" s="452"/>
      <c r="AN41" s="452"/>
      <c r="AO41" s="452"/>
      <c r="AP41" s="452"/>
      <c r="AQ41" s="452"/>
      <c r="AR41" s="452"/>
      <c r="AS41" s="452"/>
      <c r="AT41" s="452"/>
      <c r="AU41" s="452"/>
      <c r="AV41" s="452"/>
      <c r="AW41" s="452"/>
      <c r="AX41" s="452"/>
      <c r="AY41" s="452"/>
      <c r="AZ41" s="452"/>
      <c r="BA41" s="452"/>
      <c r="BB41" s="452"/>
      <c r="BC41" s="452"/>
      <c r="BD41" s="452"/>
      <c r="BE41" s="452"/>
      <c r="BF41" s="452"/>
      <c r="BG41" s="452"/>
      <c r="BH41" s="452"/>
      <c r="BI41" s="452"/>
      <c r="BJ41" s="452"/>
      <c r="BK41" s="452"/>
      <c r="BL41" s="452"/>
      <c r="BM41" s="452"/>
      <c r="BN41" s="452"/>
      <c r="BO41" s="452"/>
      <c r="BP41" s="452"/>
      <c r="BQ41" s="452"/>
      <c r="BR41" s="452"/>
      <c r="BS41" s="452"/>
      <c r="BT41" s="452"/>
      <c r="BU41" s="452"/>
      <c r="BV41" s="452"/>
      <c r="BW41" s="452"/>
      <c r="BX41" s="452"/>
      <c r="BY41" s="452"/>
      <c r="BZ41" s="452"/>
      <c r="CA41" s="452"/>
      <c r="CB41" s="452"/>
      <c r="CC41" s="452"/>
      <c r="CD41" s="452"/>
      <c r="CE41" s="452"/>
      <c r="CF41" s="452"/>
      <c r="CG41" s="452"/>
      <c r="CH41" s="452"/>
      <c r="CI41" s="452"/>
      <c r="CJ41" s="452"/>
      <c r="CK41" s="452"/>
      <c r="CL41" s="452"/>
      <c r="CM41" s="452"/>
      <c r="CN41" s="452"/>
      <c r="CO41" s="452"/>
      <c r="CP41" s="452"/>
      <c r="CQ41" s="452"/>
      <c r="CR41" s="452"/>
      <c r="CS41" s="457"/>
      <c r="CT41" s="6"/>
      <c r="CW41" s="36"/>
    </row>
    <row r="42" spans="2:101" ht="18" customHeight="1">
      <c r="B42" s="46"/>
      <c r="C42" s="38" t="s">
        <v>94</v>
      </c>
      <c r="D42" s="38"/>
      <c r="E42" s="38"/>
      <c r="F42" s="38"/>
      <c r="CT42" s="6"/>
    </row>
    <row r="43" spans="2:101" ht="18" customHeight="1">
      <c r="B43" s="46"/>
      <c r="C43" s="38" t="s">
        <v>303</v>
      </c>
      <c r="D43" s="38"/>
      <c r="E43" s="38"/>
      <c r="F43" s="38"/>
      <c r="CT43" s="6"/>
    </row>
    <row r="44" spans="2:101" ht="18" customHeight="1" thickBot="1">
      <c r="B44" s="7"/>
      <c r="C44" s="108" t="s">
        <v>304</v>
      </c>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9"/>
    </row>
    <row r="45" spans="2:101" ht="18" customHeight="1">
      <c r="BN45" s="1" t="s">
        <v>85</v>
      </c>
    </row>
  </sheetData>
  <sheetProtection selectLockedCells="1"/>
  <mergeCells count="22">
    <mergeCell ref="CD6:CQ6"/>
    <mergeCell ref="CD7:CQ7"/>
    <mergeCell ref="CD8:CQ8"/>
    <mergeCell ref="B3:CT3"/>
    <mergeCell ref="CJ1:CT1"/>
    <mergeCell ref="CG2:CI2"/>
    <mergeCell ref="CJ2:CK2"/>
    <mergeCell ref="CL2:CM2"/>
    <mergeCell ref="CN2:CO2"/>
    <mergeCell ref="CP2:CQ2"/>
    <mergeCell ref="CR2:CS2"/>
    <mergeCell ref="C15:CS41"/>
    <mergeCell ref="BP10:BT10"/>
    <mergeCell ref="BP11:BT11"/>
    <mergeCell ref="CD12:CQ12"/>
    <mergeCell ref="CD9:CQ9"/>
    <mergeCell ref="CD10:CQ10"/>
    <mergeCell ref="CD11:CQ11"/>
    <mergeCell ref="BU10:CA10"/>
    <mergeCell ref="CB10:CC10"/>
    <mergeCell ref="BU11:CA11"/>
    <mergeCell ref="CB11:CC11"/>
  </mergeCells>
  <phoneticPr fontId="1"/>
  <dataValidations count="3">
    <dataValidation type="list" allowBlank="1" showInputMessage="1" showErrorMessage="1" sqref="CD6:CQ6" xr:uid="{67AE0359-6317-4E68-86E2-97414B90AB46}">
      <formula1>"選択して下さい,本紙にて提出,別紙にて提出"</formula1>
    </dataValidation>
    <dataValidation type="list" allowBlank="1" showInputMessage="1" showErrorMessage="1" sqref="CD7:CQ11" xr:uid="{C748CAB1-0762-4A77-A5B3-FE8DE7BBC788}">
      <formula1>"確認して✔を選択して下さい,✔"</formula1>
    </dataValidation>
    <dataValidation type="list" allowBlank="1" showInputMessage="1" showErrorMessage="1" sqref="CD12:CQ12" xr:uid="{DB35FDFA-AE5C-4721-BDE1-9FB097CAB99B}">
      <formula1>"選択して下さい,対策品の設置個所を記載済,励磁突入電流の資料を提出,系統連系申込時に提出,300kVA超過の変圧器なし"</formula1>
    </dataValidation>
  </dataValidations>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69462-8D6D-4833-A0F3-5A269595225F}">
  <sheetPr codeName="Sheet11"/>
  <dimension ref="B1:DB50"/>
  <sheetViews>
    <sheetView showGridLines="0" showRuler="0" zoomScaleNormal="100" zoomScaleSheetLayoutView="115" zoomScalePageLayoutView="40" workbookViewId="0">
      <selection activeCell="CV47" sqref="CV47"/>
    </sheetView>
  </sheetViews>
  <sheetFormatPr defaultColWidth="2" defaultRowHeight="18" customHeight="1" outlineLevelCol="1"/>
  <cols>
    <col min="1" max="99" width="2" style="1"/>
    <col min="100" max="100" width="24.08203125" style="1" bestFit="1" customWidth="1"/>
    <col min="101" max="101" width="3.83203125" style="1" bestFit="1" customWidth="1"/>
    <col min="102" max="102" width="16.58203125" style="1" bestFit="1" customWidth="1"/>
    <col min="103" max="105" width="6.75" style="1" hidden="1" customWidth="1" outlineLevel="1"/>
    <col min="106" max="106" width="2" style="1" collapsed="1"/>
    <col min="107" max="16384" width="2" style="1"/>
  </cols>
  <sheetData>
    <row r="1" spans="2:105" ht="18" customHeight="1" thickBot="1">
      <c r="CJ1" s="593" t="s">
        <v>108</v>
      </c>
      <c r="CK1" s="593"/>
      <c r="CL1" s="593"/>
      <c r="CM1" s="593"/>
      <c r="CN1" s="593"/>
      <c r="CO1" s="593"/>
      <c r="CP1" s="593"/>
      <c r="CQ1" s="593"/>
      <c r="CR1" s="593"/>
      <c r="CS1" s="593"/>
      <c r="CT1" s="593"/>
    </row>
    <row r="2" spans="2:105" ht="22.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905">
        <f>IF(様式1!$BC$4="","",様式1!$BC$4)</f>
        <v>2026</v>
      </c>
      <c r="CH2" s="905"/>
      <c r="CI2" s="905"/>
      <c r="CJ2" s="595" t="s">
        <v>10</v>
      </c>
      <c r="CK2" s="595"/>
      <c r="CL2" s="905">
        <f>IF(様式1!$BH$4="","",様式1!$BH$4)</f>
        <v>2</v>
      </c>
      <c r="CM2" s="905"/>
      <c r="CN2" s="595" t="s">
        <v>9</v>
      </c>
      <c r="CO2" s="595"/>
      <c r="CP2" s="905">
        <f>IF(様式1!$BL$4="","",様式1!$BL$4)</f>
        <v>9</v>
      </c>
      <c r="CQ2" s="905"/>
      <c r="CR2" s="595" t="s">
        <v>8</v>
      </c>
      <c r="CS2" s="595"/>
      <c r="CT2" s="4"/>
      <c r="CV2" s="325" t="s">
        <v>553</v>
      </c>
      <c r="CW2" s="319">
        <f>DA4</f>
        <v>0</v>
      </c>
      <c r="CX2" s="317" t="s">
        <v>554</v>
      </c>
    </row>
    <row r="3" spans="2:105" ht="18" customHeight="1">
      <c r="B3" s="721" t="s">
        <v>106</v>
      </c>
      <c r="C3" s="722"/>
      <c r="D3" s="722"/>
      <c r="E3" s="722"/>
      <c r="F3" s="722"/>
      <c r="G3" s="722"/>
      <c r="H3" s="722"/>
      <c r="I3" s="722"/>
      <c r="J3" s="722"/>
      <c r="K3" s="722"/>
      <c r="L3" s="722"/>
      <c r="M3" s="722"/>
      <c r="N3" s="722"/>
      <c r="O3" s="722"/>
      <c r="P3" s="722"/>
      <c r="Q3" s="722"/>
      <c r="R3" s="722"/>
      <c r="S3" s="722"/>
      <c r="T3" s="722"/>
      <c r="U3" s="722"/>
      <c r="V3" s="722"/>
      <c r="W3" s="722"/>
      <c r="X3" s="722"/>
      <c r="Y3" s="722"/>
      <c r="Z3" s="722"/>
      <c r="AA3" s="722"/>
      <c r="AB3" s="722"/>
      <c r="AC3" s="722"/>
      <c r="AD3" s="722"/>
      <c r="AE3" s="722"/>
      <c r="AF3" s="722"/>
      <c r="AG3" s="722"/>
      <c r="AH3" s="722"/>
      <c r="AI3" s="722"/>
      <c r="AJ3" s="722"/>
      <c r="AK3" s="722"/>
      <c r="AL3" s="722"/>
      <c r="AM3" s="722"/>
      <c r="AN3" s="722"/>
      <c r="AO3" s="722"/>
      <c r="AP3" s="722"/>
      <c r="AQ3" s="722"/>
      <c r="AR3" s="722"/>
      <c r="AS3" s="722"/>
      <c r="AT3" s="722"/>
      <c r="AU3" s="722"/>
      <c r="AV3" s="722"/>
      <c r="AW3" s="722"/>
      <c r="AX3" s="722"/>
      <c r="AY3" s="722"/>
      <c r="AZ3" s="722"/>
      <c r="BA3" s="722"/>
      <c r="BB3" s="722"/>
      <c r="BC3" s="722"/>
      <c r="BD3" s="722"/>
      <c r="BE3" s="722"/>
      <c r="BF3" s="722"/>
      <c r="BG3" s="722"/>
      <c r="BH3" s="722"/>
      <c r="BI3" s="722"/>
      <c r="BJ3" s="722"/>
      <c r="BK3" s="722"/>
      <c r="BL3" s="722"/>
      <c r="BM3" s="722"/>
      <c r="BN3" s="722"/>
      <c r="BO3" s="722"/>
      <c r="BP3" s="722"/>
      <c r="BQ3" s="722"/>
      <c r="BR3" s="722"/>
      <c r="BS3" s="722"/>
      <c r="BT3" s="722"/>
      <c r="BU3" s="722"/>
      <c r="BV3" s="722"/>
      <c r="BW3" s="722"/>
      <c r="BX3" s="722"/>
      <c r="BY3" s="722"/>
      <c r="BZ3" s="722"/>
      <c r="CA3" s="722"/>
      <c r="CB3" s="722"/>
      <c r="CC3" s="722"/>
      <c r="CD3" s="722"/>
      <c r="CE3" s="722"/>
      <c r="CF3" s="722"/>
      <c r="CG3" s="722"/>
      <c r="CH3" s="722"/>
      <c r="CI3" s="722"/>
      <c r="CJ3" s="722"/>
      <c r="CK3" s="722"/>
      <c r="CL3" s="722"/>
      <c r="CM3" s="722"/>
      <c r="CN3" s="722"/>
      <c r="CO3" s="722"/>
      <c r="CP3" s="722"/>
      <c r="CQ3" s="722"/>
      <c r="CR3" s="722"/>
      <c r="CS3" s="722"/>
      <c r="CT3" s="723"/>
      <c r="CY3" s="315" t="s">
        <v>555</v>
      </c>
      <c r="CZ3" s="315" t="s">
        <v>556</v>
      </c>
      <c r="DA3" s="315" t="s">
        <v>557</v>
      </c>
    </row>
    <row r="4" spans="2:105" ht="18" customHeight="1">
      <c r="B4" s="5"/>
      <c r="AH4" s="906" t="s">
        <v>107</v>
      </c>
      <c r="AI4" s="906"/>
      <c r="AJ4" s="906"/>
      <c r="AK4" s="906"/>
      <c r="AL4" s="906"/>
      <c r="AM4" s="906"/>
      <c r="AN4" s="906"/>
      <c r="AO4" s="906"/>
      <c r="AP4" s="906"/>
      <c r="AQ4" s="906"/>
      <c r="AR4" s="906"/>
      <c r="AS4" s="906"/>
      <c r="AT4" s="906"/>
      <c r="AU4" s="906"/>
      <c r="AV4" s="906"/>
      <c r="AW4" s="906"/>
      <c r="AX4" s="906"/>
      <c r="AY4" s="906"/>
      <c r="AZ4" s="906"/>
      <c r="BA4" s="906"/>
      <c r="BB4" s="906"/>
      <c r="BC4" s="906"/>
      <c r="BD4" s="906"/>
      <c r="BE4" s="906"/>
      <c r="BF4" s="906"/>
      <c r="BG4" s="906"/>
      <c r="BH4" s="906"/>
      <c r="BI4" s="906"/>
      <c r="BJ4" s="906"/>
      <c r="BK4" s="906"/>
      <c r="BL4" s="906"/>
      <c r="BM4" s="906"/>
      <c r="BN4" s="906"/>
      <c r="CG4" s="120"/>
      <c r="CH4" s="120"/>
      <c r="CI4" s="120"/>
      <c r="CJ4" s="120"/>
      <c r="CK4" s="120"/>
      <c r="CL4" s="120"/>
      <c r="CM4" s="120"/>
      <c r="CN4" s="120"/>
      <c r="CO4" s="120"/>
      <c r="CP4" s="120"/>
      <c r="CQ4" s="120"/>
      <c r="CR4" s="120"/>
      <c r="CS4" s="120"/>
      <c r="CT4" s="6"/>
      <c r="CY4" s="320">
        <f>SUM(CY6:CY50)</f>
        <v>3</v>
      </c>
      <c r="CZ4" s="320">
        <f t="shared" ref="CZ4:DA4" si="0">SUM(CZ6:CZ50)</f>
        <v>3</v>
      </c>
      <c r="DA4" s="320">
        <f t="shared" si="0"/>
        <v>0</v>
      </c>
    </row>
    <row r="5" spans="2:105" ht="18" customHeight="1" thickBot="1">
      <c r="B5" s="5"/>
      <c r="D5" s="1" t="s">
        <v>414</v>
      </c>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CG5" s="120"/>
      <c r="CH5" s="120"/>
      <c r="CI5" s="120"/>
      <c r="CJ5" s="120"/>
      <c r="CK5" s="120"/>
      <c r="CL5" s="120"/>
      <c r="CM5" s="120"/>
      <c r="CN5" s="120"/>
      <c r="CO5" s="120"/>
      <c r="CP5" s="120"/>
      <c r="CQ5" s="120"/>
      <c r="CR5" s="120"/>
      <c r="CS5" s="120"/>
      <c r="CT5" s="6"/>
    </row>
    <row r="6" spans="2:105" ht="6.75" customHeight="1">
      <c r="B6" s="5"/>
      <c r="D6" s="155"/>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A6" s="156"/>
      <c r="BB6" s="156"/>
      <c r="BC6" s="156"/>
      <c r="BD6" s="156"/>
      <c r="BE6" s="156"/>
      <c r="BF6" s="156"/>
      <c r="BG6" s="156"/>
      <c r="BH6" s="156"/>
      <c r="BI6" s="156"/>
      <c r="BJ6" s="156"/>
      <c r="BK6" s="156"/>
      <c r="BL6" s="156"/>
      <c r="BM6" s="156"/>
      <c r="BN6" s="156"/>
      <c r="BO6" s="156"/>
      <c r="BP6" s="156"/>
      <c r="BQ6" s="156"/>
      <c r="BR6" s="156"/>
      <c r="BS6" s="156"/>
      <c r="BT6" s="156"/>
      <c r="BU6" s="156"/>
      <c r="BV6" s="156"/>
      <c r="BW6" s="156"/>
      <c r="BX6" s="156"/>
      <c r="BY6" s="156"/>
      <c r="BZ6" s="156"/>
      <c r="CA6" s="156"/>
      <c r="CB6" s="156"/>
      <c r="CC6" s="156"/>
      <c r="CD6" s="156"/>
      <c r="CE6" s="156"/>
      <c r="CF6" s="163"/>
      <c r="CG6" s="163"/>
      <c r="CH6" s="163"/>
      <c r="CI6" s="163"/>
      <c r="CJ6" s="163"/>
      <c r="CK6" s="163"/>
      <c r="CL6" s="163"/>
      <c r="CM6" s="163"/>
      <c r="CN6" s="163"/>
      <c r="CO6" s="163"/>
      <c r="CP6" s="163"/>
      <c r="CQ6" s="164"/>
      <c r="CT6" s="6"/>
      <c r="CY6" s="174"/>
      <c r="CZ6" s="174"/>
      <c r="DA6" s="174"/>
    </row>
    <row r="7" spans="2:105" ht="18" customHeight="1">
      <c r="B7" s="5"/>
      <c r="D7" s="173" t="s">
        <v>417</v>
      </c>
      <c r="E7" s="174"/>
      <c r="F7" s="174"/>
      <c r="G7" s="174"/>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c r="AG7" s="174"/>
      <c r="AH7" s="174"/>
      <c r="AI7" s="174"/>
      <c r="AJ7" s="174"/>
      <c r="AK7" s="174"/>
      <c r="AL7" s="174"/>
      <c r="AM7" s="174"/>
      <c r="AN7" s="174"/>
      <c r="AO7" s="174"/>
      <c r="AP7" s="174"/>
      <c r="AQ7" s="174"/>
      <c r="AR7" s="174"/>
      <c r="AS7" s="174"/>
      <c r="AT7" s="174"/>
      <c r="AU7" s="174"/>
      <c r="AV7" s="174"/>
      <c r="AW7" s="174"/>
      <c r="AX7" s="174"/>
      <c r="AY7" s="174"/>
      <c r="AZ7" s="174"/>
      <c r="BA7" s="174"/>
      <c r="BB7" s="174"/>
      <c r="BC7" s="174"/>
      <c r="BD7" s="174"/>
      <c r="BE7" s="174"/>
      <c r="BF7" s="174"/>
      <c r="BG7" s="174"/>
      <c r="BH7" s="174"/>
      <c r="BI7" s="174"/>
      <c r="BJ7" s="174"/>
      <c r="BK7" s="174"/>
      <c r="BL7" s="174"/>
      <c r="BM7" s="174"/>
      <c r="BN7" s="174"/>
      <c r="BO7" s="174"/>
      <c r="BP7" s="174"/>
      <c r="BQ7" s="174"/>
      <c r="BR7" s="174"/>
      <c r="BS7" s="174"/>
      <c r="BT7" s="174"/>
      <c r="BU7" s="174"/>
      <c r="BV7" s="174"/>
      <c r="BW7" s="174"/>
      <c r="BX7" s="174"/>
      <c r="BY7" s="174"/>
      <c r="BZ7" s="174"/>
      <c r="CA7" s="174"/>
      <c r="CB7" s="174"/>
      <c r="CC7" s="907" t="s">
        <v>712</v>
      </c>
      <c r="CD7" s="908"/>
      <c r="CE7" s="908"/>
      <c r="CF7" s="908"/>
      <c r="CG7" s="908"/>
      <c r="CH7" s="908"/>
      <c r="CI7" s="908"/>
      <c r="CJ7" s="908"/>
      <c r="CK7" s="908"/>
      <c r="CL7" s="908"/>
      <c r="CM7" s="908"/>
      <c r="CN7" s="908"/>
      <c r="CO7" s="908"/>
      <c r="CP7" s="909"/>
      <c r="CQ7" s="158"/>
      <c r="CT7" s="6"/>
      <c r="CY7" s="318">
        <v>1</v>
      </c>
      <c r="CZ7" s="318">
        <f>IF(OR(CC7="選択して下さい",CC7=""),0,COUNTA(CC7))</f>
        <v>1</v>
      </c>
      <c r="DA7" s="318">
        <f t="shared" ref="DA7" si="1">CY7-CZ7</f>
        <v>0</v>
      </c>
    </row>
    <row r="8" spans="2:105" ht="18" customHeight="1">
      <c r="B8" s="5"/>
      <c r="D8" s="173" t="s">
        <v>404</v>
      </c>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4"/>
      <c r="AY8" s="174"/>
      <c r="AZ8" s="174"/>
      <c r="BA8" s="174"/>
      <c r="BB8" s="174"/>
      <c r="BC8" s="174"/>
      <c r="BD8" s="174"/>
      <c r="BE8" s="174"/>
      <c r="BF8" s="174"/>
      <c r="BG8" s="174"/>
      <c r="BH8" s="174"/>
      <c r="BI8" s="174"/>
      <c r="BJ8" s="174"/>
      <c r="BK8" s="174"/>
      <c r="BL8" s="174"/>
      <c r="BM8" s="174"/>
      <c r="BN8" s="174"/>
      <c r="BO8" s="174"/>
      <c r="BP8" s="174"/>
      <c r="BQ8" s="174"/>
      <c r="BR8" s="174"/>
      <c r="BS8" s="174"/>
      <c r="BT8" s="174"/>
      <c r="BU8" s="174"/>
      <c r="BV8" s="174"/>
      <c r="BW8" s="174"/>
      <c r="BX8" s="174"/>
      <c r="BY8" s="174"/>
      <c r="BZ8" s="174"/>
      <c r="CA8" s="174"/>
      <c r="CB8" s="174"/>
      <c r="CC8" s="957" t="s">
        <v>713</v>
      </c>
      <c r="CD8" s="957"/>
      <c r="CE8" s="957"/>
      <c r="CF8" s="957"/>
      <c r="CG8" s="957"/>
      <c r="CH8" s="957"/>
      <c r="CI8" s="957"/>
      <c r="CJ8" s="957"/>
      <c r="CK8" s="957"/>
      <c r="CL8" s="957"/>
      <c r="CM8" s="957"/>
      <c r="CN8" s="957"/>
      <c r="CO8" s="957"/>
      <c r="CP8" s="957"/>
      <c r="CQ8" s="158"/>
      <c r="CT8" s="6"/>
      <c r="CY8" s="318">
        <v>1</v>
      </c>
      <c r="CZ8" s="318">
        <f>IF(OR(CC8="確認して✔を選択して下さい",CC8=""),0,COUNTA(CC8))</f>
        <v>1</v>
      </c>
      <c r="DA8" s="318">
        <f t="shared" ref="DA8" si="2">CY8-CZ8</f>
        <v>0</v>
      </c>
    </row>
    <row r="9" spans="2:105" ht="6" customHeight="1" thickBot="1">
      <c r="B9" s="5"/>
      <c r="D9" s="159"/>
      <c r="E9" s="160"/>
      <c r="F9" s="160"/>
      <c r="G9" s="160"/>
      <c r="H9" s="160"/>
      <c r="I9" s="160"/>
      <c r="J9" s="160"/>
      <c r="K9" s="160"/>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2"/>
      <c r="CT9" s="6"/>
      <c r="CY9" s="326"/>
      <c r="CZ9" s="326"/>
      <c r="DA9" s="326"/>
    </row>
    <row r="10" spans="2:105" ht="3.75" customHeight="1">
      <c r="B10" s="5"/>
      <c r="CT10" s="6"/>
    </row>
    <row r="11" spans="2:105" ht="18" customHeight="1">
      <c r="B11" s="5"/>
      <c r="C11" s="622" t="s">
        <v>393</v>
      </c>
      <c r="D11" s="623"/>
      <c r="E11" s="623"/>
      <c r="F11" s="623"/>
      <c r="G11" s="623"/>
      <c r="H11" s="623"/>
      <c r="I11" s="623"/>
      <c r="J11" s="623"/>
      <c r="K11" s="623"/>
      <c r="L11" s="623"/>
      <c r="M11" s="623"/>
      <c r="N11" s="623"/>
      <c r="O11" s="623"/>
      <c r="P11" s="623"/>
      <c r="Q11" s="623"/>
      <c r="R11" s="623"/>
      <c r="S11" s="623"/>
      <c r="T11" s="623"/>
      <c r="U11" s="623"/>
      <c r="V11" s="623"/>
      <c r="W11" s="623"/>
      <c r="X11" s="623"/>
      <c r="Y11" s="623"/>
      <c r="Z11" s="623"/>
      <c r="AA11" s="623"/>
      <c r="AB11" s="623"/>
      <c r="AC11" s="623"/>
      <c r="AD11" s="623"/>
      <c r="AE11" s="623"/>
      <c r="AF11" s="623"/>
      <c r="AG11" s="623"/>
      <c r="AH11" s="623"/>
      <c r="AI11" s="623"/>
      <c r="AJ11" s="623"/>
      <c r="AK11" s="623"/>
      <c r="AL11" s="623"/>
      <c r="AM11" s="623"/>
      <c r="AN11" s="623"/>
      <c r="AO11" s="623"/>
      <c r="AP11" s="623"/>
      <c r="AQ11" s="623"/>
      <c r="AR11" s="623"/>
      <c r="AS11" s="623"/>
      <c r="AT11" s="623"/>
      <c r="AU11" s="623"/>
      <c r="AV11" s="623"/>
      <c r="AW11" s="623"/>
      <c r="AX11" s="623"/>
      <c r="AY11" s="623"/>
      <c r="AZ11" s="623"/>
      <c r="BA11" s="623"/>
      <c r="BB11" s="623"/>
      <c r="BC11" s="623"/>
      <c r="BD11" s="623"/>
      <c r="BE11" s="623"/>
      <c r="BF11" s="623"/>
      <c r="BG11" s="623"/>
      <c r="BH11" s="623"/>
      <c r="BI11" s="623"/>
      <c r="BJ11" s="623"/>
      <c r="BK11" s="623"/>
      <c r="BL11" s="623"/>
      <c r="BM11" s="623"/>
      <c r="BN11" s="623"/>
      <c r="BO11" s="623"/>
      <c r="BP11" s="623"/>
      <c r="BQ11" s="623"/>
      <c r="BR11" s="623"/>
      <c r="BS11" s="623"/>
      <c r="BT11" s="623"/>
      <c r="BU11" s="623"/>
      <c r="BV11" s="623"/>
      <c r="BW11" s="623"/>
      <c r="BX11" s="623"/>
      <c r="BY11" s="623"/>
      <c r="BZ11" s="623"/>
      <c r="CA11" s="623"/>
      <c r="CB11" s="623"/>
      <c r="CC11" s="623"/>
      <c r="CD11" s="623"/>
      <c r="CE11" s="623"/>
      <c r="CF11" s="623"/>
      <c r="CG11" s="623"/>
      <c r="CH11" s="623"/>
      <c r="CI11" s="623"/>
      <c r="CJ11" s="623"/>
      <c r="CK11" s="623"/>
      <c r="CL11" s="623"/>
      <c r="CM11" s="623"/>
      <c r="CN11" s="623"/>
      <c r="CO11" s="623"/>
      <c r="CP11" s="623"/>
      <c r="CQ11" s="623"/>
      <c r="CR11" s="623"/>
      <c r="CS11" s="624"/>
      <c r="CT11" s="6"/>
    </row>
    <row r="12" spans="2:105" ht="18" customHeight="1">
      <c r="B12" s="5"/>
      <c r="C12" s="625"/>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c r="AI12" s="427"/>
      <c r="AJ12" s="427"/>
      <c r="AK12" s="427"/>
      <c r="AL12" s="427"/>
      <c r="AM12" s="427"/>
      <c r="AN12" s="427"/>
      <c r="AO12" s="427"/>
      <c r="AP12" s="427"/>
      <c r="AQ12" s="427"/>
      <c r="AR12" s="427"/>
      <c r="AS12" s="427"/>
      <c r="AT12" s="427"/>
      <c r="AU12" s="427"/>
      <c r="AV12" s="427"/>
      <c r="AW12" s="427"/>
      <c r="AX12" s="427"/>
      <c r="AY12" s="427"/>
      <c r="AZ12" s="427"/>
      <c r="BA12" s="427"/>
      <c r="BB12" s="427"/>
      <c r="BC12" s="427"/>
      <c r="BD12" s="427"/>
      <c r="BE12" s="427"/>
      <c r="BF12" s="427"/>
      <c r="BG12" s="427"/>
      <c r="BH12" s="427"/>
      <c r="BI12" s="427"/>
      <c r="BJ12" s="427"/>
      <c r="BK12" s="427"/>
      <c r="BL12" s="427"/>
      <c r="BM12" s="427"/>
      <c r="BN12" s="427"/>
      <c r="BO12" s="427"/>
      <c r="BP12" s="427"/>
      <c r="BQ12" s="427"/>
      <c r="BR12" s="427"/>
      <c r="BS12" s="427"/>
      <c r="BT12" s="427"/>
      <c r="BU12" s="427"/>
      <c r="BV12" s="427"/>
      <c r="BW12" s="427"/>
      <c r="BX12" s="427"/>
      <c r="BY12" s="427"/>
      <c r="BZ12" s="427"/>
      <c r="CA12" s="427"/>
      <c r="CB12" s="427"/>
      <c r="CC12" s="427"/>
      <c r="CD12" s="427"/>
      <c r="CE12" s="427"/>
      <c r="CF12" s="427"/>
      <c r="CG12" s="427"/>
      <c r="CH12" s="427"/>
      <c r="CI12" s="427"/>
      <c r="CJ12" s="427"/>
      <c r="CK12" s="427"/>
      <c r="CL12" s="427"/>
      <c r="CM12" s="427"/>
      <c r="CN12" s="427"/>
      <c r="CO12" s="427"/>
      <c r="CP12" s="427"/>
      <c r="CQ12" s="427"/>
      <c r="CR12" s="427"/>
      <c r="CS12" s="626"/>
      <c r="CT12" s="6"/>
    </row>
    <row r="13" spans="2:105" ht="18" customHeight="1">
      <c r="B13" s="5"/>
      <c r="C13" s="625"/>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27"/>
      <c r="AB13" s="427"/>
      <c r="AC13" s="427"/>
      <c r="AD13" s="427"/>
      <c r="AE13" s="427"/>
      <c r="AF13" s="427"/>
      <c r="AG13" s="427"/>
      <c r="AH13" s="427"/>
      <c r="AI13" s="427"/>
      <c r="AJ13" s="427"/>
      <c r="AK13" s="427"/>
      <c r="AL13" s="427"/>
      <c r="AM13" s="427"/>
      <c r="AN13" s="427"/>
      <c r="AO13" s="427"/>
      <c r="AP13" s="427"/>
      <c r="AQ13" s="427"/>
      <c r="AR13" s="427"/>
      <c r="AS13" s="427"/>
      <c r="AT13" s="427"/>
      <c r="AU13" s="427"/>
      <c r="AV13" s="427"/>
      <c r="AW13" s="427"/>
      <c r="AX13" s="427"/>
      <c r="AY13" s="427"/>
      <c r="AZ13" s="427"/>
      <c r="BA13" s="427"/>
      <c r="BB13" s="427"/>
      <c r="BC13" s="427"/>
      <c r="BD13" s="427"/>
      <c r="BE13" s="427"/>
      <c r="BF13" s="427"/>
      <c r="BG13" s="427"/>
      <c r="BH13" s="427"/>
      <c r="BI13" s="427"/>
      <c r="BJ13" s="427"/>
      <c r="BK13" s="427"/>
      <c r="BL13" s="427"/>
      <c r="BM13" s="427"/>
      <c r="BN13" s="427"/>
      <c r="BO13" s="427"/>
      <c r="BP13" s="427"/>
      <c r="BQ13" s="427"/>
      <c r="BR13" s="427"/>
      <c r="BS13" s="427"/>
      <c r="BT13" s="427"/>
      <c r="BU13" s="427"/>
      <c r="BV13" s="427"/>
      <c r="BW13" s="427"/>
      <c r="BX13" s="427"/>
      <c r="BY13" s="427"/>
      <c r="BZ13" s="427"/>
      <c r="CA13" s="427"/>
      <c r="CB13" s="427"/>
      <c r="CC13" s="427"/>
      <c r="CD13" s="427"/>
      <c r="CE13" s="427"/>
      <c r="CF13" s="427"/>
      <c r="CG13" s="427"/>
      <c r="CH13" s="427"/>
      <c r="CI13" s="427"/>
      <c r="CJ13" s="427"/>
      <c r="CK13" s="427"/>
      <c r="CL13" s="427"/>
      <c r="CM13" s="427"/>
      <c r="CN13" s="427"/>
      <c r="CO13" s="427"/>
      <c r="CP13" s="427"/>
      <c r="CQ13" s="427"/>
      <c r="CR13" s="427"/>
      <c r="CS13" s="626"/>
      <c r="CT13" s="6"/>
    </row>
    <row r="14" spans="2:105" ht="18" customHeight="1">
      <c r="B14" s="5"/>
      <c r="C14" s="625"/>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c r="AI14" s="427"/>
      <c r="AJ14" s="427"/>
      <c r="AK14" s="427"/>
      <c r="AL14" s="427"/>
      <c r="AM14" s="427"/>
      <c r="AN14" s="427"/>
      <c r="AO14" s="427"/>
      <c r="AP14" s="427"/>
      <c r="AQ14" s="427"/>
      <c r="AR14" s="427"/>
      <c r="AS14" s="427"/>
      <c r="AT14" s="427"/>
      <c r="AU14" s="427"/>
      <c r="AV14" s="427"/>
      <c r="AW14" s="427"/>
      <c r="AX14" s="427"/>
      <c r="AY14" s="427"/>
      <c r="AZ14" s="427"/>
      <c r="BA14" s="427"/>
      <c r="BB14" s="427"/>
      <c r="BC14" s="427"/>
      <c r="BD14" s="427"/>
      <c r="BE14" s="427"/>
      <c r="BF14" s="427"/>
      <c r="BG14" s="427"/>
      <c r="BH14" s="427"/>
      <c r="BI14" s="427"/>
      <c r="BJ14" s="427"/>
      <c r="BK14" s="427"/>
      <c r="BL14" s="427"/>
      <c r="BM14" s="427"/>
      <c r="BN14" s="427"/>
      <c r="BO14" s="427"/>
      <c r="BP14" s="427"/>
      <c r="BQ14" s="427"/>
      <c r="BR14" s="427"/>
      <c r="BS14" s="427"/>
      <c r="BT14" s="427"/>
      <c r="BU14" s="427"/>
      <c r="BV14" s="427"/>
      <c r="BW14" s="427"/>
      <c r="BX14" s="427"/>
      <c r="BY14" s="427"/>
      <c r="BZ14" s="427"/>
      <c r="CA14" s="427"/>
      <c r="CB14" s="427"/>
      <c r="CC14" s="427"/>
      <c r="CD14" s="427"/>
      <c r="CE14" s="427"/>
      <c r="CF14" s="427"/>
      <c r="CG14" s="427"/>
      <c r="CH14" s="427"/>
      <c r="CI14" s="427"/>
      <c r="CJ14" s="427"/>
      <c r="CK14" s="427"/>
      <c r="CL14" s="427"/>
      <c r="CM14" s="427"/>
      <c r="CN14" s="427"/>
      <c r="CO14" s="427"/>
      <c r="CP14" s="427"/>
      <c r="CQ14" s="427"/>
      <c r="CR14" s="427"/>
      <c r="CS14" s="626"/>
      <c r="CT14" s="6"/>
    </row>
    <row r="15" spans="2:105" ht="18" customHeight="1">
      <c r="B15" s="5"/>
      <c r="C15" s="625"/>
      <c r="D15" s="427"/>
      <c r="E15" s="427"/>
      <c r="F15" s="427"/>
      <c r="G15" s="427"/>
      <c r="H15" s="427"/>
      <c r="I15" s="427"/>
      <c r="J15" s="427"/>
      <c r="K15" s="427"/>
      <c r="L15" s="427"/>
      <c r="M15" s="427"/>
      <c r="N15" s="427"/>
      <c r="O15" s="427"/>
      <c r="P15" s="427"/>
      <c r="Q15" s="427"/>
      <c r="R15" s="427"/>
      <c r="S15" s="427"/>
      <c r="T15" s="427"/>
      <c r="U15" s="427"/>
      <c r="V15" s="427"/>
      <c r="W15" s="427"/>
      <c r="X15" s="427"/>
      <c r="Y15" s="427"/>
      <c r="Z15" s="427"/>
      <c r="AA15" s="427"/>
      <c r="AB15" s="427"/>
      <c r="AC15" s="427"/>
      <c r="AD15" s="427"/>
      <c r="AE15" s="427"/>
      <c r="AF15" s="427"/>
      <c r="AG15" s="427"/>
      <c r="AH15" s="427"/>
      <c r="AI15" s="427"/>
      <c r="AJ15" s="427"/>
      <c r="AK15" s="427"/>
      <c r="AL15" s="427"/>
      <c r="AM15" s="427"/>
      <c r="AN15" s="427"/>
      <c r="AO15" s="427"/>
      <c r="AP15" s="427"/>
      <c r="AQ15" s="427"/>
      <c r="AR15" s="427"/>
      <c r="AS15" s="427"/>
      <c r="AT15" s="427"/>
      <c r="AU15" s="427"/>
      <c r="AV15" s="427"/>
      <c r="AW15" s="427"/>
      <c r="AX15" s="427"/>
      <c r="AY15" s="427"/>
      <c r="AZ15" s="427"/>
      <c r="BA15" s="427"/>
      <c r="BB15" s="427"/>
      <c r="BC15" s="427"/>
      <c r="BD15" s="427"/>
      <c r="BE15" s="427"/>
      <c r="BF15" s="427"/>
      <c r="BG15" s="427"/>
      <c r="BH15" s="427"/>
      <c r="BI15" s="427"/>
      <c r="BJ15" s="427"/>
      <c r="BK15" s="427"/>
      <c r="BL15" s="427"/>
      <c r="BM15" s="427"/>
      <c r="BN15" s="427"/>
      <c r="BO15" s="427"/>
      <c r="BP15" s="427"/>
      <c r="BQ15" s="427"/>
      <c r="BR15" s="427"/>
      <c r="BS15" s="427"/>
      <c r="BT15" s="427"/>
      <c r="BU15" s="427"/>
      <c r="BV15" s="427"/>
      <c r="BW15" s="427"/>
      <c r="BX15" s="427"/>
      <c r="BY15" s="427"/>
      <c r="BZ15" s="427"/>
      <c r="CA15" s="427"/>
      <c r="CB15" s="427"/>
      <c r="CC15" s="427"/>
      <c r="CD15" s="427"/>
      <c r="CE15" s="427"/>
      <c r="CF15" s="427"/>
      <c r="CG15" s="427"/>
      <c r="CH15" s="427"/>
      <c r="CI15" s="427"/>
      <c r="CJ15" s="427"/>
      <c r="CK15" s="427"/>
      <c r="CL15" s="427"/>
      <c r="CM15" s="427"/>
      <c r="CN15" s="427"/>
      <c r="CO15" s="427"/>
      <c r="CP15" s="427"/>
      <c r="CQ15" s="427"/>
      <c r="CR15" s="427"/>
      <c r="CS15" s="626"/>
      <c r="CT15" s="6"/>
    </row>
    <row r="16" spans="2:105" ht="18" customHeight="1">
      <c r="B16" s="5"/>
      <c r="C16" s="625"/>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c r="AI16" s="427"/>
      <c r="AJ16" s="427"/>
      <c r="AK16" s="427"/>
      <c r="AL16" s="427"/>
      <c r="AM16" s="427"/>
      <c r="AN16" s="427"/>
      <c r="AO16" s="427"/>
      <c r="AP16" s="427"/>
      <c r="AQ16" s="427"/>
      <c r="AR16" s="427"/>
      <c r="AS16" s="427"/>
      <c r="AT16" s="427"/>
      <c r="AU16" s="427"/>
      <c r="AV16" s="427"/>
      <c r="AW16" s="427"/>
      <c r="AX16" s="427"/>
      <c r="AY16" s="427"/>
      <c r="AZ16" s="427"/>
      <c r="BA16" s="427"/>
      <c r="BB16" s="427"/>
      <c r="BC16" s="427"/>
      <c r="BD16" s="427"/>
      <c r="BE16" s="427"/>
      <c r="BF16" s="427"/>
      <c r="BG16" s="427"/>
      <c r="BH16" s="427"/>
      <c r="BI16" s="427"/>
      <c r="BJ16" s="427"/>
      <c r="BK16" s="427"/>
      <c r="BL16" s="427"/>
      <c r="BM16" s="427"/>
      <c r="BN16" s="427"/>
      <c r="BO16" s="427"/>
      <c r="BP16" s="427"/>
      <c r="BQ16" s="427"/>
      <c r="BR16" s="427"/>
      <c r="BS16" s="427"/>
      <c r="BT16" s="427"/>
      <c r="BU16" s="427"/>
      <c r="BV16" s="427"/>
      <c r="BW16" s="427"/>
      <c r="BX16" s="427"/>
      <c r="BY16" s="427"/>
      <c r="BZ16" s="427"/>
      <c r="CA16" s="427"/>
      <c r="CB16" s="427"/>
      <c r="CC16" s="427"/>
      <c r="CD16" s="427"/>
      <c r="CE16" s="427"/>
      <c r="CF16" s="427"/>
      <c r="CG16" s="427"/>
      <c r="CH16" s="427"/>
      <c r="CI16" s="427"/>
      <c r="CJ16" s="427"/>
      <c r="CK16" s="427"/>
      <c r="CL16" s="427"/>
      <c r="CM16" s="427"/>
      <c r="CN16" s="427"/>
      <c r="CO16" s="427"/>
      <c r="CP16" s="427"/>
      <c r="CQ16" s="427"/>
      <c r="CR16" s="427"/>
      <c r="CS16" s="626"/>
      <c r="CT16" s="6"/>
    </row>
    <row r="17" spans="2:98" ht="18" customHeight="1">
      <c r="B17" s="5"/>
      <c r="C17" s="625"/>
      <c r="D17" s="427"/>
      <c r="E17" s="427"/>
      <c r="F17" s="427"/>
      <c r="G17" s="427"/>
      <c r="H17" s="427"/>
      <c r="I17" s="427"/>
      <c r="J17" s="427"/>
      <c r="K17" s="427"/>
      <c r="L17" s="427"/>
      <c r="M17" s="427"/>
      <c r="N17" s="427"/>
      <c r="O17" s="427"/>
      <c r="P17" s="427"/>
      <c r="Q17" s="427"/>
      <c r="R17" s="427"/>
      <c r="S17" s="427"/>
      <c r="T17" s="427"/>
      <c r="U17" s="427"/>
      <c r="V17" s="427"/>
      <c r="W17" s="427"/>
      <c r="X17" s="427"/>
      <c r="Y17" s="427"/>
      <c r="Z17" s="427"/>
      <c r="AA17" s="427"/>
      <c r="AB17" s="427"/>
      <c r="AC17" s="427"/>
      <c r="AD17" s="427"/>
      <c r="AE17" s="427"/>
      <c r="AF17" s="427"/>
      <c r="AG17" s="427"/>
      <c r="AH17" s="427"/>
      <c r="AI17" s="427"/>
      <c r="AJ17" s="427"/>
      <c r="AK17" s="427"/>
      <c r="AL17" s="427"/>
      <c r="AM17" s="427"/>
      <c r="AN17" s="427"/>
      <c r="AO17" s="427"/>
      <c r="AP17" s="427"/>
      <c r="AQ17" s="427"/>
      <c r="AR17" s="427"/>
      <c r="AS17" s="427"/>
      <c r="AT17" s="427"/>
      <c r="AU17" s="427"/>
      <c r="AV17" s="427"/>
      <c r="AW17" s="427"/>
      <c r="AX17" s="427"/>
      <c r="AY17" s="427"/>
      <c r="AZ17" s="427"/>
      <c r="BA17" s="427"/>
      <c r="BB17" s="427"/>
      <c r="BC17" s="427"/>
      <c r="BD17" s="427"/>
      <c r="BE17" s="427"/>
      <c r="BF17" s="427"/>
      <c r="BG17" s="427"/>
      <c r="BH17" s="427"/>
      <c r="BI17" s="427"/>
      <c r="BJ17" s="427"/>
      <c r="BK17" s="427"/>
      <c r="BL17" s="427"/>
      <c r="BM17" s="427"/>
      <c r="BN17" s="427"/>
      <c r="BO17" s="427"/>
      <c r="BP17" s="427"/>
      <c r="BQ17" s="427"/>
      <c r="BR17" s="427"/>
      <c r="BS17" s="427"/>
      <c r="BT17" s="427"/>
      <c r="BU17" s="427"/>
      <c r="BV17" s="427"/>
      <c r="BW17" s="427"/>
      <c r="BX17" s="427"/>
      <c r="BY17" s="427"/>
      <c r="BZ17" s="427"/>
      <c r="CA17" s="427"/>
      <c r="CB17" s="427"/>
      <c r="CC17" s="427"/>
      <c r="CD17" s="427"/>
      <c r="CE17" s="427"/>
      <c r="CF17" s="427"/>
      <c r="CG17" s="427"/>
      <c r="CH17" s="427"/>
      <c r="CI17" s="427"/>
      <c r="CJ17" s="427"/>
      <c r="CK17" s="427"/>
      <c r="CL17" s="427"/>
      <c r="CM17" s="427"/>
      <c r="CN17" s="427"/>
      <c r="CO17" s="427"/>
      <c r="CP17" s="427"/>
      <c r="CQ17" s="427"/>
      <c r="CR17" s="427"/>
      <c r="CS17" s="626"/>
      <c r="CT17" s="6"/>
    </row>
    <row r="18" spans="2:98" ht="18" customHeight="1">
      <c r="B18" s="5"/>
      <c r="C18" s="625"/>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c r="AI18" s="427"/>
      <c r="AJ18" s="427"/>
      <c r="AK18" s="427"/>
      <c r="AL18" s="427"/>
      <c r="AM18" s="427"/>
      <c r="AN18" s="427"/>
      <c r="AO18" s="427"/>
      <c r="AP18" s="427"/>
      <c r="AQ18" s="427"/>
      <c r="AR18" s="427"/>
      <c r="AS18" s="427"/>
      <c r="AT18" s="427"/>
      <c r="AU18" s="427"/>
      <c r="AV18" s="427"/>
      <c r="AW18" s="427"/>
      <c r="AX18" s="427"/>
      <c r="AY18" s="427"/>
      <c r="AZ18" s="427"/>
      <c r="BA18" s="427"/>
      <c r="BB18" s="427"/>
      <c r="BC18" s="427"/>
      <c r="BD18" s="427"/>
      <c r="BE18" s="427"/>
      <c r="BF18" s="427"/>
      <c r="BG18" s="427"/>
      <c r="BH18" s="427"/>
      <c r="BI18" s="427"/>
      <c r="BJ18" s="427"/>
      <c r="BK18" s="427"/>
      <c r="BL18" s="427"/>
      <c r="BM18" s="427"/>
      <c r="BN18" s="427"/>
      <c r="BO18" s="427"/>
      <c r="BP18" s="427"/>
      <c r="BQ18" s="427"/>
      <c r="BR18" s="427"/>
      <c r="BS18" s="427"/>
      <c r="BT18" s="427"/>
      <c r="BU18" s="427"/>
      <c r="BV18" s="427"/>
      <c r="BW18" s="427"/>
      <c r="BX18" s="427"/>
      <c r="BY18" s="427"/>
      <c r="BZ18" s="427"/>
      <c r="CA18" s="427"/>
      <c r="CB18" s="427"/>
      <c r="CC18" s="427"/>
      <c r="CD18" s="427"/>
      <c r="CE18" s="427"/>
      <c r="CF18" s="427"/>
      <c r="CG18" s="427"/>
      <c r="CH18" s="427"/>
      <c r="CI18" s="427"/>
      <c r="CJ18" s="427"/>
      <c r="CK18" s="427"/>
      <c r="CL18" s="427"/>
      <c r="CM18" s="427"/>
      <c r="CN18" s="427"/>
      <c r="CO18" s="427"/>
      <c r="CP18" s="427"/>
      <c r="CQ18" s="427"/>
      <c r="CR18" s="427"/>
      <c r="CS18" s="626"/>
      <c r="CT18" s="6"/>
    </row>
    <row r="19" spans="2:98" ht="18" customHeight="1">
      <c r="B19" s="5"/>
      <c r="C19" s="625"/>
      <c r="D19" s="427"/>
      <c r="E19" s="427"/>
      <c r="F19" s="427"/>
      <c r="G19" s="427"/>
      <c r="H19" s="427"/>
      <c r="I19" s="427"/>
      <c r="J19" s="427"/>
      <c r="K19" s="427"/>
      <c r="L19" s="427"/>
      <c r="M19" s="427"/>
      <c r="N19" s="427"/>
      <c r="O19" s="427"/>
      <c r="P19" s="427"/>
      <c r="Q19" s="427"/>
      <c r="R19" s="427"/>
      <c r="S19" s="427"/>
      <c r="T19" s="427"/>
      <c r="U19" s="427"/>
      <c r="V19" s="427"/>
      <c r="W19" s="427"/>
      <c r="X19" s="427"/>
      <c r="Y19" s="427"/>
      <c r="Z19" s="427"/>
      <c r="AA19" s="427"/>
      <c r="AB19" s="427"/>
      <c r="AC19" s="427"/>
      <c r="AD19" s="427"/>
      <c r="AE19" s="427"/>
      <c r="AF19" s="427"/>
      <c r="AG19" s="427"/>
      <c r="AH19" s="427"/>
      <c r="AI19" s="427"/>
      <c r="AJ19" s="427"/>
      <c r="AK19" s="427"/>
      <c r="AL19" s="427"/>
      <c r="AM19" s="427"/>
      <c r="AN19" s="427"/>
      <c r="AO19" s="427"/>
      <c r="AP19" s="427"/>
      <c r="AQ19" s="427"/>
      <c r="AR19" s="427"/>
      <c r="AS19" s="427"/>
      <c r="AT19" s="427"/>
      <c r="AU19" s="427"/>
      <c r="AV19" s="427"/>
      <c r="AW19" s="427"/>
      <c r="AX19" s="427"/>
      <c r="AY19" s="427"/>
      <c r="AZ19" s="427"/>
      <c r="BA19" s="427"/>
      <c r="BB19" s="427"/>
      <c r="BC19" s="427"/>
      <c r="BD19" s="427"/>
      <c r="BE19" s="427"/>
      <c r="BF19" s="427"/>
      <c r="BG19" s="427"/>
      <c r="BH19" s="427"/>
      <c r="BI19" s="427"/>
      <c r="BJ19" s="427"/>
      <c r="BK19" s="427"/>
      <c r="BL19" s="427"/>
      <c r="BM19" s="427"/>
      <c r="BN19" s="427"/>
      <c r="BO19" s="427"/>
      <c r="BP19" s="427"/>
      <c r="BQ19" s="427"/>
      <c r="BR19" s="427"/>
      <c r="BS19" s="427"/>
      <c r="BT19" s="427"/>
      <c r="BU19" s="427"/>
      <c r="BV19" s="427"/>
      <c r="BW19" s="427"/>
      <c r="BX19" s="427"/>
      <c r="BY19" s="427"/>
      <c r="BZ19" s="427"/>
      <c r="CA19" s="427"/>
      <c r="CB19" s="427"/>
      <c r="CC19" s="427"/>
      <c r="CD19" s="427"/>
      <c r="CE19" s="427"/>
      <c r="CF19" s="427"/>
      <c r="CG19" s="427"/>
      <c r="CH19" s="427"/>
      <c r="CI19" s="427"/>
      <c r="CJ19" s="427"/>
      <c r="CK19" s="427"/>
      <c r="CL19" s="427"/>
      <c r="CM19" s="427"/>
      <c r="CN19" s="427"/>
      <c r="CO19" s="427"/>
      <c r="CP19" s="427"/>
      <c r="CQ19" s="427"/>
      <c r="CR19" s="427"/>
      <c r="CS19" s="626"/>
      <c r="CT19" s="6"/>
    </row>
    <row r="20" spans="2:98" ht="18" customHeight="1">
      <c r="B20" s="5"/>
      <c r="C20" s="625"/>
      <c r="D20" s="427"/>
      <c r="E20" s="427"/>
      <c r="F20" s="427"/>
      <c r="G20" s="427"/>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c r="AF20" s="427"/>
      <c r="AG20" s="427"/>
      <c r="AH20" s="427"/>
      <c r="AI20" s="427"/>
      <c r="AJ20" s="427"/>
      <c r="AK20" s="427"/>
      <c r="AL20" s="427"/>
      <c r="AM20" s="427"/>
      <c r="AN20" s="427"/>
      <c r="AO20" s="427"/>
      <c r="AP20" s="427"/>
      <c r="AQ20" s="427"/>
      <c r="AR20" s="427"/>
      <c r="AS20" s="427"/>
      <c r="AT20" s="427"/>
      <c r="AU20" s="427"/>
      <c r="AV20" s="427"/>
      <c r="AW20" s="427"/>
      <c r="AX20" s="427"/>
      <c r="AY20" s="427"/>
      <c r="AZ20" s="427"/>
      <c r="BA20" s="427"/>
      <c r="BB20" s="427"/>
      <c r="BC20" s="427"/>
      <c r="BD20" s="427"/>
      <c r="BE20" s="427"/>
      <c r="BF20" s="427"/>
      <c r="BG20" s="427"/>
      <c r="BH20" s="427"/>
      <c r="BI20" s="427"/>
      <c r="BJ20" s="427"/>
      <c r="BK20" s="427"/>
      <c r="BL20" s="427"/>
      <c r="BM20" s="427"/>
      <c r="BN20" s="427"/>
      <c r="BO20" s="427"/>
      <c r="BP20" s="427"/>
      <c r="BQ20" s="427"/>
      <c r="BR20" s="427"/>
      <c r="BS20" s="427"/>
      <c r="BT20" s="427"/>
      <c r="BU20" s="427"/>
      <c r="BV20" s="427"/>
      <c r="BW20" s="427"/>
      <c r="BX20" s="427"/>
      <c r="BY20" s="427"/>
      <c r="BZ20" s="427"/>
      <c r="CA20" s="427"/>
      <c r="CB20" s="427"/>
      <c r="CC20" s="427"/>
      <c r="CD20" s="427"/>
      <c r="CE20" s="427"/>
      <c r="CF20" s="427"/>
      <c r="CG20" s="427"/>
      <c r="CH20" s="427"/>
      <c r="CI20" s="427"/>
      <c r="CJ20" s="427"/>
      <c r="CK20" s="427"/>
      <c r="CL20" s="427"/>
      <c r="CM20" s="427"/>
      <c r="CN20" s="427"/>
      <c r="CO20" s="427"/>
      <c r="CP20" s="427"/>
      <c r="CQ20" s="427"/>
      <c r="CR20" s="427"/>
      <c r="CS20" s="626"/>
      <c r="CT20" s="6"/>
    </row>
    <row r="21" spans="2:98" ht="18" customHeight="1">
      <c r="B21" s="5"/>
      <c r="C21" s="625"/>
      <c r="D21" s="427"/>
      <c r="E21" s="427"/>
      <c r="F21" s="427"/>
      <c r="G21" s="427"/>
      <c r="H21" s="427"/>
      <c r="I21" s="427"/>
      <c r="J21" s="427"/>
      <c r="K21" s="427"/>
      <c r="L21" s="427"/>
      <c r="M21" s="427"/>
      <c r="N21" s="427"/>
      <c r="O21" s="427"/>
      <c r="P21" s="427"/>
      <c r="Q21" s="427"/>
      <c r="R21" s="427"/>
      <c r="S21" s="427"/>
      <c r="T21" s="427"/>
      <c r="U21" s="427"/>
      <c r="V21" s="427"/>
      <c r="W21" s="427"/>
      <c r="X21" s="427"/>
      <c r="Y21" s="427"/>
      <c r="Z21" s="427"/>
      <c r="AA21" s="427"/>
      <c r="AB21" s="427"/>
      <c r="AC21" s="427"/>
      <c r="AD21" s="427"/>
      <c r="AE21" s="427"/>
      <c r="AF21" s="427"/>
      <c r="AG21" s="427"/>
      <c r="AH21" s="427"/>
      <c r="AI21" s="427"/>
      <c r="AJ21" s="427"/>
      <c r="AK21" s="427"/>
      <c r="AL21" s="427"/>
      <c r="AM21" s="427"/>
      <c r="AN21" s="427"/>
      <c r="AO21" s="427"/>
      <c r="AP21" s="427"/>
      <c r="AQ21" s="427"/>
      <c r="AR21" s="427"/>
      <c r="AS21" s="427"/>
      <c r="AT21" s="427"/>
      <c r="AU21" s="427"/>
      <c r="AV21" s="427"/>
      <c r="AW21" s="427"/>
      <c r="AX21" s="427"/>
      <c r="AY21" s="427"/>
      <c r="AZ21" s="427"/>
      <c r="BA21" s="427"/>
      <c r="BB21" s="427"/>
      <c r="BC21" s="427"/>
      <c r="BD21" s="427"/>
      <c r="BE21" s="427"/>
      <c r="BF21" s="427"/>
      <c r="BG21" s="427"/>
      <c r="BH21" s="427"/>
      <c r="BI21" s="427"/>
      <c r="BJ21" s="427"/>
      <c r="BK21" s="427"/>
      <c r="BL21" s="427"/>
      <c r="BM21" s="427"/>
      <c r="BN21" s="427"/>
      <c r="BO21" s="427"/>
      <c r="BP21" s="427"/>
      <c r="BQ21" s="427"/>
      <c r="BR21" s="427"/>
      <c r="BS21" s="427"/>
      <c r="BT21" s="427"/>
      <c r="BU21" s="427"/>
      <c r="BV21" s="427"/>
      <c r="BW21" s="427"/>
      <c r="BX21" s="427"/>
      <c r="BY21" s="427"/>
      <c r="BZ21" s="427"/>
      <c r="CA21" s="427"/>
      <c r="CB21" s="427"/>
      <c r="CC21" s="427"/>
      <c r="CD21" s="427"/>
      <c r="CE21" s="427"/>
      <c r="CF21" s="427"/>
      <c r="CG21" s="427"/>
      <c r="CH21" s="427"/>
      <c r="CI21" s="427"/>
      <c r="CJ21" s="427"/>
      <c r="CK21" s="427"/>
      <c r="CL21" s="427"/>
      <c r="CM21" s="427"/>
      <c r="CN21" s="427"/>
      <c r="CO21" s="427"/>
      <c r="CP21" s="427"/>
      <c r="CQ21" s="427"/>
      <c r="CR21" s="427"/>
      <c r="CS21" s="626"/>
      <c r="CT21" s="6"/>
    </row>
    <row r="22" spans="2:98" ht="18" customHeight="1">
      <c r="B22" s="5"/>
      <c r="C22" s="625"/>
      <c r="D22" s="427"/>
      <c r="E22" s="427"/>
      <c r="F22" s="427"/>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7"/>
      <c r="AH22" s="427"/>
      <c r="AI22" s="427"/>
      <c r="AJ22" s="427"/>
      <c r="AK22" s="427"/>
      <c r="AL22" s="427"/>
      <c r="AM22" s="427"/>
      <c r="AN22" s="427"/>
      <c r="AO22" s="427"/>
      <c r="AP22" s="427"/>
      <c r="AQ22" s="427"/>
      <c r="AR22" s="427"/>
      <c r="AS22" s="427"/>
      <c r="AT22" s="427"/>
      <c r="AU22" s="427"/>
      <c r="AV22" s="427"/>
      <c r="AW22" s="427"/>
      <c r="AX22" s="427"/>
      <c r="AY22" s="427"/>
      <c r="AZ22" s="427"/>
      <c r="BA22" s="427"/>
      <c r="BB22" s="427"/>
      <c r="BC22" s="427"/>
      <c r="BD22" s="427"/>
      <c r="BE22" s="427"/>
      <c r="BF22" s="427"/>
      <c r="BG22" s="427"/>
      <c r="BH22" s="427"/>
      <c r="BI22" s="427"/>
      <c r="BJ22" s="427"/>
      <c r="BK22" s="427"/>
      <c r="BL22" s="427"/>
      <c r="BM22" s="427"/>
      <c r="BN22" s="427"/>
      <c r="BO22" s="427"/>
      <c r="BP22" s="427"/>
      <c r="BQ22" s="427"/>
      <c r="BR22" s="427"/>
      <c r="BS22" s="427"/>
      <c r="BT22" s="427"/>
      <c r="BU22" s="427"/>
      <c r="BV22" s="427"/>
      <c r="BW22" s="427"/>
      <c r="BX22" s="427"/>
      <c r="BY22" s="427"/>
      <c r="BZ22" s="427"/>
      <c r="CA22" s="427"/>
      <c r="CB22" s="427"/>
      <c r="CC22" s="427"/>
      <c r="CD22" s="427"/>
      <c r="CE22" s="427"/>
      <c r="CF22" s="427"/>
      <c r="CG22" s="427"/>
      <c r="CH22" s="427"/>
      <c r="CI22" s="427"/>
      <c r="CJ22" s="427"/>
      <c r="CK22" s="427"/>
      <c r="CL22" s="427"/>
      <c r="CM22" s="427"/>
      <c r="CN22" s="427"/>
      <c r="CO22" s="427"/>
      <c r="CP22" s="427"/>
      <c r="CQ22" s="427"/>
      <c r="CR22" s="427"/>
      <c r="CS22" s="626"/>
      <c r="CT22" s="6"/>
    </row>
    <row r="23" spans="2:98" ht="18" customHeight="1">
      <c r="B23" s="5"/>
      <c r="C23" s="625"/>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7"/>
      <c r="AH23" s="427"/>
      <c r="AI23" s="427"/>
      <c r="AJ23" s="427"/>
      <c r="AK23" s="427"/>
      <c r="AL23" s="427"/>
      <c r="AM23" s="427"/>
      <c r="AN23" s="427"/>
      <c r="AO23" s="427"/>
      <c r="AP23" s="427"/>
      <c r="AQ23" s="427"/>
      <c r="AR23" s="427"/>
      <c r="AS23" s="427"/>
      <c r="AT23" s="427"/>
      <c r="AU23" s="427"/>
      <c r="AV23" s="427"/>
      <c r="AW23" s="427"/>
      <c r="AX23" s="427"/>
      <c r="AY23" s="427"/>
      <c r="AZ23" s="427"/>
      <c r="BA23" s="427"/>
      <c r="BB23" s="427"/>
      <c r="BC23" s="427"/>
      <c r="BD23" s="427"/>
      <c r="BE23" s="427"/>
      <c r="BF23" s="427"/>
      <c r="BG23" s="427"/>
      <c r="BH23" s="427"/>
      <c r="BI23" s="427"/>
      <c r="BJ23" s="427"/>
      <c r="BK23" s="427"/>
      <c r="BL23" s="427"/>
      <c r="BM23" s="427"/>
      <c r="BN23" s="427"/>
      <c r="BO23" s="427"/>
      <c r="BP23" s="427"/>
      <c r="BQ23" s="427"/>
      <c r="BR23" s="427"/>
      <c r="BS23" s="427"/>
      <c r="BT23" s="427"/>
      <c r="BU23" s="427"/>
      <c r="BV23" s="427"/>
      <c r="BW23" s="427"/>
      <c r="BX23" s="427"/>
      <c r="BY23" s="427"/>
      <c r="BZ23" s="427"/>
      <c r="CA23" s="427"/>
      <c r="CB23" s="427"/>
      <c r="CC23" s="427"/>
      <c r="CD23" s="427"/>
      <c r="CE23" s="427"/>
      <c r="CF23" s="427"/>
      <c r="CG23" s="427"/>
      <c r="CH23" s="427"/>
      <c r="CI23" s="427"/>
      <c r="CJ23" s="427"/>
      <c r="CK23" s="427"/>
      <c r="CL23" s="427"/>
      <c r="CM23" s="427"/>
      <c r="CN23" s="427"/>
      <c r="CO23" s="427"/>
      <c r="CP23" s="427"/>
      <c r="CQ23" s="427"/>
      <c r="CR23" s="427"/>
      <c r="CS23" s="626"/>
      <c r="CT23" s="6"/>
    </row>
    <row r="24" spans="2:98" ht="18" customHeight="1">
      <c r="B24" s="5"/>
      <c r="C24" s="625"/>
      <c r="D24" s="427"/>
      <c r="E24" s="427"/>
      <c r="F24" s="427"/>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427"/>
      <c r="AE24" s="427"/>
      <c r="AF24" s="427"/>
      <c r="AG24" s="427"/>
      <c r="AH24" s="427"/>
      <c r="AI24" s="427"/>
      <c r="AJ24" s="427"/>
      <c r="AK24" s="427"/>
      <c r="AL24" s="427"/>
      <c r="AM24" s="427"/>
      <c r="AN24" s="427"/>
      <c r="AO24" s="427"/>
      <c r="AP24" s="427"/>
      <c r="AQ24" s="427"/>
      <c r="AR24" s="427"/>
      <c r="AS24" s="427"/>
      <c r="AT24" s="427"/>
      <c r="AU24" s="427"/>
      <c r="AV24" s="427"/>
      <c r="AW24" s="427"/>
      <c r="AX24" s="427"/>
      <c r="AY24" s="427"/>
      <c r="AZ24" s="427"/>
      <c r="BA24" s="427"/>
      <c r="BB24" s="427"/>
      <c r="BC24" s="427"/>
      <c r="BD24" s="427"/>
      <c r="BE24" s="427"/>
      <c r="BF24" s="427"/>
      <c r="BG24" s="427"/>
      <c r="BH24" s="427"/>
      <c r="BI24" s="427"/>
      <c r="BJ24" s="427"/>
      <c r="BK24" s="427"/>
      <c r="BL24" s="427"/>
      <c r="BM24" s="427"/>
      <c r="BN24" s="427"/>
      <c r="BO24" s="427"/>
      <c r="BP24" s="427"/>
      <c r="BQ24" s="427"/>
      <c r="BR24" s="427"/>
      <c r="BS24" s="427"/>
      <c r="BT24" s="427"/>
      <c r="BU24" s="427"/>
      <c r="BV24" s="427"/>
      <c r="BW24" s="427"/>
      <c r="BX24" s="427"/>
      <c r="BY24" s="427"/>
      <c r="BZ24" s="427"/>
      <c r="CA24" s="427"/>
      <c r="CB24" s="427"/>
      <c r="CC24" s="427"/>
      <c r="CD24" s="427"/>
      <c r="CE24" s="427"/>
      <c r="CF24" s="427"/>
      <c r="CG24" s="427"/>
      <c r="CH24" s="427"/>
      <c r="CI24" s="427"/>
      <c r="CJ24" s="427"/>
      <c r="CK24" s="427"/>
      <c r="CL24" s="427"/>
      <c r="CM24" s="427"/>
      <c r="CN24" s="427"/>
      <c r="CO24" s="427"/>
      <c r="CP24" s="427"/>
      <c r="CQ24" s="427"/>
      <c r="CR24" s="427"/>
      <c r="CS24" s="626"/>
      <c r="CT24" s="6"/>
    </row>
    <row r="25" spans="2:98" ht="18" customHeight="1">
      <c r="B25" s="5"/>
      <c r="C25" s="625"/>
      <c r="D25" s="427"/>
      <c r="E25" s="427"/>
      <c r="F25" s="427"/>
      <c r="G25" s="427"/>
      <c r="H25" s="427"/>
      <c r="I25" s="427"/>
      <c r="J25" s="427"/>
      <c r="K25" s="427"/>
      <c r="L25" s="427"/>
      <c r="M25" s="427"/>
      <c r="N25" s="427"/>
      <c r="O25" s="427"/>
      <c r="P25" s="427"/>
      <c r="Q25" s="427"/>
      <c r="R25" s="427"/>
      <c r="S25" s="427"/>
      <c r="T25" s="427"/>
      <c r="U25" s="427"/>
      <c r="V25" s="427"/>
      <c r="W25" s="427"/>
      <c r="X25" s="427"/>
      <c r="Y25" s="427"/>
      <c r="Z25" s="427"/>
      <c r="AA25" s="427"/>
      <c r="AB25" s="427"/>
      <c r="AC25" s="427"/>
      <c r="AD25" s="427"/>
      <c r="AE25" s="427"/>
      <c r="AF25" s="427"/>
      <c r="AG25" s="427"/>
      <c r="AH25" s="427"/>
      <c r="AI25" s="427"/>
      <c r="AJ25" s="427"/>
      <c r="AK25" s="427"/>
      <c r="AL25" s="427"/>
      <c r="AM25" s="427"/>
      <c r="AN25" s="427"/>
      <c r="AO25" s="427"/>
      <c r="AP25" s="427"/>
      <c r="AQ25" s="427"/>
      <c r="AR25" s="427"/>
      <c r="AS25" s="427"/>
      <c r="AT25" s="427"/>
      <c r="AU25" s="427"/>
      <c r="AV25" s="427"/>
      <c r="AW25" s="427"/>
      <c r="AX25" s="427"/>
      <c r="AY25" s="427"/>
      <c r="AZ25" s="427"/>
      <c r="BA25" s="427"/>
      <c r="BB25" s="427"/>
      <c r="BC25" s="427"/>
      <c r="BD25" s="427"/>
      <c r="BE25" s="427"/>
      <c r="BF25" s="427"/>
      <c r="BG25" s="427"/>
      <c r="BH25" s="427"/>
      <c r="BI25" s="427"/>
      <c r="BJ25" s="427"/>
      <c r="BK25" s="427"/>
      <c r="BL25" s="427"/>
      <c r="BM25" s="427"/>
      <c r="BN25" s="427"/>
      <c r="BO25" s="427"/>
      <c r="BP25" s="427"/>
      <c r="BQ25" s="427"/>
      <c r="BR25" s="427"/>
      <c r="BS25" s="427"/>
      <c r="BT25" s="427"/>
      <c r="BU25" s="427"/>
      <c r="BV25" s="427"/>
      <c r="BW25" s="427"/>
      <c r="BX25" s="427"/>
      <c r="BY25" s="427"/>
      <c r="BZ25" s="427"/>
      <c r="CA25" s="427"/>
      <c r="CB25" s="427"/>
      <c r="CC25" s="427"/>
      <c r="CD25" s="427"/>
      <c r="CE25" s="427"/>
      <c r="CF25" s="427"/>
      <c r="CG25" s="427"/>
      <c r="CH25" s="427"/>
      <c r="CI25" s="427"/>
      <c r="CJ25" s="427"/>
      <c r="CK25" s="427"/>
      <c r="CL25" s="427"/>
      <c r="CM25" s="427"/>
      <c r="CN25" s="427"/>
      <c r="CO25" s="427"/>
      <c r="CP25" s="427"/>
      <c r="CQ25" s="427"/>
      <c r="CR25" s="427"/>
      <c r="CS25" s="626"/>
      <c r="CT25" s="6"/>
    </row>
    <row r="26" spans="2:98" ht="18" customHeight="1">
      <c r="B26" s="5"/>
      <c r="C26" s="625"/>
      <c r="D26" s="427"/>
      <c r="E26" s="427"/>
      <c r="F26" s="427"/>
      <c r="G26" s="427"/>
      <c r="H26" s="427"/>
      <c r="I26" s="427"/>
      <c r="J26" s="427"/>
      <c r="K26" s="427"/>
      <c r="L26" s="427"/>
      <c r="M26" s="427"/>
      <c r="N26" s="427"/>
      <c r="O26" s="427"/>
      <c r="P26" s="427"/>
      <c r="Q26" s="427"/>
      <c r="R26" s="427"/>
      <c r="S26" s="427"/>
      <c r="T26" s="427"/>
      <c r="U26" s="427"/>
      <c r="V26" s="427"/>
      <c r="W26" s="427"/>
      <c r="X26" s="427"/>
      <c r="Y26" s="427"/>
      <c r="Z26" s="427"/>
      <c r="AA26" s="427"/>
      <c r="AB26" s="427"/>
      <c r="AC26" s="427"/>
      <c r="AD26" s="427"/>
      <c r="AE26" s="427"/>
      <c r="AF26" s="427"/>
      <c r="AG26" s="427"/>
      <c r="AH26" s="427"/>
      <c r="AI26" s="427"/>
      <c r="AJ26" s="427"/>
      <c r="AK26" s="427"/>
      <c r="AL26" s="427"/>
      <c r="AM26" s="427"/>
      <c r="AN26" s="427"/>
      <c r="AO26" s="427"/>
      <c r="AP26" s="427"/>
      <c r="AQ26" s="427"/>
      <c r="AR26" s="427"/>
      <c r="AS26" s="427"/>
      <c r="AT26" s="427"/>
      <c r="AU26" s="427"/>
      <c r="AV26" s="427"/>
      <c r="AW26" s="427"/>
      <c r="AX26" s="427"/>
      <c r="AY26" s="427"/>
      <c r="AZ26" s="427"/>
      <c r="BA26" s="427"/>
      <c r="BB26" s="427"/>
      <c r="BC26" s="427"/>
      <c r="BD26" s="427"/>
      <c r="BE26" s="427"/>
      <c r="BF26" s="427"/>
      <c r="BG26" s="427"/>
      <c r="BH26" s="427"/>
      <c r="BI26" s="427"/>
      <c r="BJ26" s="427"/>
      <c r="BK26" s="427"/>
      <c r="BL26" s="427"/>
      <c r="BM26" s="427"/>
      <c r="BN26" s="427"/>
      <c r="BO26" s="427"/>
      <c r="BP26" s="427"/>
      <c r="BQ26" s="427"/>
      <c r="BR26" s="427"/>
      <c r="BS26" s="427"/>
      <c r="BT26" s="427"/>
      <c r="BU26" s="427"/>
      <c r="BV26" s="427"/>
      <c r="BW26" s="427"/>
      <c r="BX26" s="427"/>
      <c r="BY26" s="427"/>
      <c r="BZ26" s="427"/>
      <c r="CA26" s="427"/>
      <c r="CB26" s="427"/>
      <c r="CC26" s="427"/>
      <c r="CD26" s="427"/>
      <c r="CE26" s="427"/>
      <c r="CF26" s="427"/>
      <c r="CG26" s="427"/>
      <c r="CH26" s="427"/>
      <c r="CI26" s="427"/>
      <c r="CJ26" s="427"/>
      <c r="CK26" s="427"/>
      <c r="CL26" s="427"/>
      <c r="CM26" s="427"/>
      <c r="CN26" s="427"/>
      <c r="CO26" s="427"/>
      <c r="CP26" s="427"/>
      <c r="CQ26" s="427"/>
      <c r="CR26" s="427"/>
      <c r="CS26" s="626"/>
      <c r="CT26" s="6"/>
    </row>
    <row r="27" spans="2:98" ht="18" customHeight="1">
      <c r="B27" s="5"/>
      <c r="C27" s="625"/>
      <c r="D27" s="427"/>
      <c r="E27" s="427"/>
      <c r="F27" s="427"/>
      <c r="G27" s="427"/>
      <c r="H27" s="427"/>
      <c r="I27" s="427"/>
      <c r="J27" s="427"/>
      <c r="K27" s="427"/>
      <c r="L27" s="427"/>
      <c r="M27" s="427"/>
      <c r="N27" s="427"/>
      <c r="O27" s="427"/>
      <c r="P27" s="427"/>
      <c r="Q27" s="427"/>
      <c r="R27" s="427"/>
      <c r="S27" s="427"/>
      <c r="T27" s="427"/>
      <c r="U27" s="427"/>
      <c r="V27" s="427"/>
      <c r="W27" s="427"/>
      <c r="X27" s="427"/>
      <c r="Y27" s="427"/>
      <c r="Z27" s="427"/>
      <c r="AA27" s="427"/>
      <c r="AB27" s="427"/>
      <c r="AC27" s="427"/>
      <c r="AD27" s="427"/>
      <c r="AE27" s="427"/>
      <c r="AF27" s="427"/>
      <c r="AG27" s="427"/>
      <c r="AH27" s="427"/>
      <c r="AI27" s="427"/>
      <c r="AJ27" s="427"/>
      <c r="AK27" s="427"/>
      <c r="AL27" s="427"/>
      <c r="AM27" s="427"/>
      <c r="AN27" s="427"/>
      <c r="AO27" s="427"/>
      <c r="AP27" s="427"/>
      <c r="AQ27" s="427"/>
      <c r="AR27" s="427"/>
      <c r="AS27" s="427"/>
      <c r="AT27" s="427"/>
      <c r="AU27" s="427"/>
      <c r="AV27" s="427"/>
      <c r="AW27" s="427"/>
      <c r="AX27" s="427"/>
      <c r="AY27" s="427"/>
      <c r="AZ27" s="427"/>
      <c r="BA27" s="427"/>
      <c r="BB27" s="427"/>
      <c r="BC27" s="427"/>
      <c r="BD27" s="427"/>
      <c r="BE27" s="427"/>
      <c r="BF27" s="427"/>
      <c r="BG27" s="427"/>
      <c r="BH27" s="427"/>
      <c r="BI27" s="427"/>
      <c r="BJ27" s="427"/>
      <c r="BK27" s="427"/>
      <c r="BL27" s="427"/>
      <c r="BM27" s="427"/>
      <c r="BN27" s="427"/>
      <c r="BO27" s="427"/>
      <c r="BP27" s="427"/>
      <c r="BQ27" s="427"/>
      <c r="BR27" s="427"/>
      <c r="BS27" s="427"/>
      <c r="BT27" s="427"/>
      <c r="BU27" s="427"/>
      <c r="BV27" s="427"/>
      <c r="BW27" s="427"/>
      <c r="BX27" s="427"/>
      <c r="BY27" s="427"/>
      <c r="BZ27" s="427"/>
      <c r="CA27" s="427"/>
      <c r="CB27" s="427"/>
      <c r="CC27" s="427"/>
      <c r="CD27" s="427"/>
      <c r="CE27" s="427"/>
      <c r="CF27" s="427"/>
      <c r="CG27" s="427"/>
      <c r="CH27" s="427"/>
      <c r="CI27" s="427"/>
      <c r="CJ27" s="427"/>
      <c r="CK27" s="427"/>
      <c r="CL27" s="427"/>
      <c r="CM27" s="427"/>
      <c r="CN27" s="427"/>
      <c r="CO27" s="427"/>
      <c r="CP27" s="427"/>
      <c r="CQ27" s="427"/>
      <c r="CR27" s="427"/>
      <c r="CS27" s="626"/>
      <c r="CT27" s="6"/>
    </row>
    <row r="28" spans="2:98" ht="18" customHeight="1">
      <c r="B28" s="5"/>
      <c r="C28" s="625"/>
      <c r="D28" s="427"/>
      <c r="E28" s="427"/>
      <c r="F28" s="427"/>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427"/>
      <c r="BA28" s="427"/>
      <c r="BB28" s="427"/>
      <c r="BC28" s="427"/>
      <c r="BD28" s="427"/>
      <c r="BE28" s="427"/>
      <c r="BF28" s="427"/>
      <c r="BG28" s="427"/>
      <c r="BH28" s="427"/>
      <c r="BI28" s="427"/>
      <c r="BJ28" s="427"/>
      <c r="BK28" s="427"/>
      <c r="BL28" s="427"/>
      <c r="BM28" s="427"/>
      <c r="BN28" s="427"/>
      <c r="BO28" s="427"/>
      <c r="BP28" s="427"/>
      <c r="BQ28" s="427"/>
      <c r="BR28" s="427"/>
      <c r="BS28" s="427"/>
      <c r="BT28" s="427"/>
      <c r="BU28" s="427"/>
      <c r="BV28" s="427"/>
      <c r="BW28" s="427"/>
      <c r="BX28" s="427"/>
      <c r="BY28" s="427"/>
      <c r="BZ28" s="427"/>
      <c r="CA28" s="427"/>
      <c r="CB28" s="427"/>
      <c r="CC28" s="427"/>
      <c r="CD28" s="427"/>
      <c r="CE28" s="427"/>
      <c r="CF28" s="427"/>
      <c r="CG28" s="427"/>
      <c r="CH28" s="427"/>
      <c r="CI28" s="427"/>
      <c r="CJ28" s="427"/>
      <c r="CK28" s="427"/>
      <c r="CL28" s="427"/>
      <c r="CM28" s="427"/>
      <c r="CN28" s="427"/>
      <c r="CO28" s="427"/>
      <c r="CP28" s="427"/>
      <c r="CQ28" s="427"/>
      <c r="CR28" s="427"/>
      <c r="CS28" s="626"/>
      <c r="CT28" s="6"/>
    </row>
    <row r="29" spans="2:98" ht="18" customHeight="1">
      <c r="B29" s="5"/>
      <c r="C29" s="625"/>
      <c r="D29" s="427"/>
      <c r="E29" s="427"/>
      <c r="F29" s="427"/>
      <c r="G29" s="427"/>
      <c r="H29" s="427"/>
      <c r="I29" s="427"/>
      <c r="J29" s="427"/>
      <c r="K29" s="427"/>
      <c r="L29" s="427"/>
      <c r="M29" s="427"/>
      <c r="N29" s="427"/>
      <c r="O29" s="427"/>
      <c r="P29" s="427"/>
      <c r="Q29" s="427"/>
      <c r="R29" s="427"/>
      <c r="S29" s="427"/>
      <c r="T29" s="427"/>
      <c r="U29" s="427"/>
      <c r="V29" s="427"/>
      <c r="W29" s="427"/>
      <c r="X29" s="427"/>
      <c r="Y29" s="427"/>
      <c r="Z29" s="427"/>
      <c r="AA29" s="427"/>
      <c r="AB29" s="427"/>
      <c r="AC29" s="427"/>
      <c r="AD29" s="427"/>
      <c r="AE29" s="427"/>
      <c r="AF29" s="427"/>
      <c r="AG29" s="427"/>
      <c r="AH29" s="427"/>
      <c r="AI29" s="427"/>
      <c r="AJ29" s="427"/>
      <c r="AK29" s="427"/>
      <c r="AL29" s="427"/>
      <c r="AM29" s="427"/>
      <c r="AN29" s="427"/>
      <c r="AO29" s="427"/>
      <c r="AP29" s="427"/>
      <c r="AQ29" s="427"/>
      <c r="AR29" s="427"/>
      <c r="AS29" s="427"/>
      <c r="AT29" s="427"/>
      <c r="AU29" s="427"/>
      <c r="AV29" s="427"/>
      <c r="AW29" s="427"/>
      <c r="AX29" s="427"/>
      <c r="AY29" s="427"/>
      <c r="AZ29" s="427"/>
      <c r="BA29" s="427"/>
      <c r="BB29" s="427"/>
      <c r="BC29" s="427"/>
      <c r="BD29" s="427"/>
      <c r="BE29" s="427"/>
      <c r="BF29" s="427"/>
      <c r="BG29" s="427"/>
      <c r="BH29" s="427"/>
      <c r="BI29" s="427"/>
      <c r="BJ29" s="427"/>
      <c r="BK29" s="427"/>
      <c r="BL29" s="427"/>
      <c r="BM29" s="427"/>
      <c r="BN29" s="427"/>
      <c r="BO29" s="427"/>
      <c r="BP29" s="427"/>
      <c r="BQ29" s="427"/>
      <c r="BR29" s="427"/>
      <c r="BS29" s="427"/>
      <c r="BT29" s="427"/>
      <c r="BU29" s="427"/>
      <c r="BV29" s="427"/>
      <c r="BW29" s="427"/>
      <c r="BX29" s="427"/>
      <c r="BY29" s="427"/>
      <c r="BZ29" s="427"/>
      <c r="CA29" s="427"/>
      <c r="CB29" s="427"/>
      <c r="CC29" s="427"/>
      <c r="CD29" s="427"/>
      <c r="CE29" s="427"/>
      <c r="CF29" s="427"/>
      <c r="CG29" s="427"/>
      <c r="CH29" s="427"/>
      <c r="CI29" s="427"/>
      <c r="CJ29" s="427"/>
      <c r="CK29" s="427"/>
      <c r="CL29" s="427"/>
      <c r="CM29" s="427"/>
      <c r="CN29" s="427"/>
      <c r="CO29" s="427"/>
      <c r="CP29" s="427"/>
      <c r="CQ29" s="427"/>
      <c r="CR29" s="427"/>
      <c r="CS29" s="626"/>
      <c r="CT29" s="6"/>
    </row>
    <row r="30" spans="2:98" ht="18" customHeight="1">
      <c r="B30" s="5"/>
      <c r="C30" s="625"/>
      <c r="D30" s="427"/>
      <c r="E30" s="427"/>
      <c r="F30" s="427"/>
      <c r="G30" s="427"/>
      <c r="H30" s="427"/>
      <c r="I30" s="427"/>
      <c r="J30" s="427"/>
      <c r="K30" s="427"/>
      <c r="L30" s="427"/>
      <c r="M30" s="427"/>
      <c r="N30" s="427"/>
      <c r="O30" s="427"/>
      <c r="P30" s="427"/>
      <c r="Q30" s="427"/>
      <c r="R30" s="427"/>
      <c r="S30" s="427"/>
      <c r="T30" s="427"/>
      <c r="U30" s="427"/>
      <c r="V30" s="427"/>
      <c r="W30" s="427"/>
      <c r="X30" s="427"/>
      <c r="Y30" s="427"/>
      <c r="Z30" s="427"/>
      <c r="AA30" s="427"/>
      <c r="AB30" s="427"/>
      <c r="AC30" s="427"/>
      <c r="AD30" s="427"/>
      <c r="AE30" s="427"/>
      <c r="AF30" s="427"/>
      <c r="AG30" s="427"/>
      <c r="AH30" s="427"/>
      <c r="AI30" s="427"/>
      <c r="AJ30" s="427"/>
      <c r="AK30" s="427"/>
      <c r="AL30" s="427"/>
      <c r="AM30" s="427"/>
      <c r="AN30" s="427"/>
      <c r="AO30" s="427"/>
      <c r="AP30" s="427"/>
      <c r="AQ30" s="427"/>
      <c r="AR30" s="427"/>
      <c r="AS30" s="427"/>
      <c r="AT30" s="427"/>
      <c r="AU30" s="427"/>
      <c r="AV30" s="427"/>
      <c r="AW30" s="427"/>
      <c r="AX30" s="427"/>
      <c r="AY30" s="427"/>
      <c r="AZ30" s="427"/>
      <c r="BA30" s="427"/>
      <c r="BB30" s="427"/>
      <c r="BC30" s="427"/>
      <c r="BD30" s="427"/>
      <c r="BE30" s="427"/>
      <c r="BF30" s="427"/>
      <c r="BG30" s="427"/>
      <c r="BH30" s="427"/>
      <c r="BI30" s="427"/>
      <c r="BJ30" s="427"/>
      <c r="BK30" s="427"/>
      <c r="BL30" s="427"/>
      <c r="BM30" s="427"/>
      <c r="BN30" s="427"/>
      <c r="BO30" s="427"/>
      <c r="BP30" s="427"/>
      <c r="BQ30" s="427"/>
      <c r="BR30" s="427"/>
      <c r="BS30" s="427"/>
      <c r="BT30" s="427"/>
      <c r="BU30" s="427"/>
      <c r="BV30" s="427"/>
      <c r="BW30" s="427"/>
      <c r="BX30" s="427"/>
      <c r="BY30" s="427"/>
      <c r="BZ30" s="427"/>
      <c r="CA30" s="427"/>
      <c r="CB30" s="427"/>
      <c r="CC30" s="427"/>
      <c r="CD30" s="427"/>
      <c r="CE30" s="427"/>
      <c r="CF30" s="427"/>
      <c r="CG30" s="427"/>
      <c r="CH30" s="427"/>
      <c r="CI30" s="427"/>
      <c r="CJ30" s="427"/>
      <c r="CK30" s="427"/>
      <c r="CL30" s="427"/>
      <c r="CM30" s="427"/>
      <c r="CN30" s="427"/>
      <c r="CO30" s="427"/>
      <c r="CP30" s="427"/>
      <c r="CQ30" s="427"/>
      <c r="CR30" s="427"/>
      <c r="CS30" s="626"/>
      <c r="CT30" s="6"/>
    </row>
    <row r="31" spans="2:98" ht="18" customHeight="1">
      <c r="B31" s="5"/>
      <c r="C31" s="625"/>
      <c r="D31" s="427"/>
      <c r="E31" s="427"/>
      <c r="F31" s="427"/>
      <c r="G31" s="427"/>
      <c r="H31" s="427"/>
      <c r="I31" s="427"/>
      <c r="J31" s="427"/>
      <c r="K31" s="427"/>
      <c r="L31" s="427"/>
      <c r="M31" s="427"/>
      <c r="N31" s="427"/>
      <c r="O31" s="427"/>
      <c r="P31" s="427"/>
      <c r="Q31" s="427"/>
      <c r="R31" s="427"/>
      <c r="S31" s="427"/>
      <c r="T31" s="427"/>
      <c r="U31" s="427"/>
      <c r="V31" s="427"/>
      <c r="W31" s="427"/>
      <c r="X31" s="427"/>
      <c r="Y31" s="427"/>
      <c r="Z31" s="427"/>
      <c r="AA31" s="427"/>
      <c r="AB31" s="427"/>
      <c r="AC31" s="427"/>
      <c r="AD31" s="427"/>
      <c r="AE31" s="427"/>
      <c r="AF31" s="427"/>
      <c r="AG31" s="427"/>
      <c r="AH31" s="427"/>
      <c r="AI31" s="427"/>
      <c r="AJ31" s="427"/>
      <c r="AK31" s="427"/>
      <c r="AL31" s="427"/>
      <c r="AM31" s="427"/>
      <c r="AN31" s="427"/>
      <c r="AO31" s="427"/>
      <c r="AP31" s="427"/>
      <c r="AQ31" s="427"/>
      <c r="AR31" s="427"/>
      <c r="AS31" s="427"/>
      <c r="AT31" s="427"/>
      <c r="AU31" s="427"/>
      <c r="AV31" s="427"/>
      <c r="AW31" s="427"/>
      <c r="AX31" s="427"/>
      <c r="AY31" s="427"/>
      <c r="AZ31" s="427"/>
      <c r="BA31" s="427"/>
      <c r="BB31" s="427"/>
      <c r="BC31" s="427"/>
      <c r="BD31" s="427"/>
      <c r="BE31" s="427"/>
      <c r="BF31" s="427"/>
      <c r="BG31" s="427"/>
      <c r="BH31" s="427"/>
      <c r="BI31" s="427"/>
      <c r="BJ31" s="427"/>
      <c r="BK31" s="427"/>
      <c r="BL31" s="427"/>
      <c r="BM31" s="427"/>
      <c r="BN31" s="427"/>
      <c r="BO31" s="427"/>
      <c r="BP31" s="427"/>
      <c r="BQ31" s="427"/>
      <c r="BR31" s="427"/>
      <c r="BS31" s="427"/>
      <c r="BT31" s="427"/>
      <c r="BU31" s="427"/>
      <c r="BV31" s="427"/>
      <c r="BW31" s="427"/>
      <c r="BX31" s="427"/>
      <c r="BY31" s="427"/>
      <c r="BZ31" s="427"/>
      <c r="CA31" s="427"/>
      <c r="CB31" s="427"/>
      <c r="CC31" s="427"/>
      <c r="CD31" s="427"/>
      <c r="CE31" s="427"/>
      <c r="CF31" s="427"/>
      <c r="CG31" s="427"/>
      <c r="CH31" s="427"/>
      <c r="CI31" s="427"/>
      <c r="CJ31" s="427"/>
      <c r="CK31" s="427"/>
      <c r="CL31" s="427"/>
      <c r="CM31" s="427"/>
      <c r="CN31" s="427"/>
      <c r="CO31" s="427"/>
      <c r="CP31" s="427"/>
      <c r="CQ31" s="427"/>
      <c r="CR31" s="427"/>
      <c r="CS31" s="626"/>
      <c r="CT31" s="6"/>
    </row>
    <row r="32" spans="2:98" ht="18" customHeight="1">
      <c r="B32" s="5"/>
      <c r="C32" s="625"/>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L32" s="427"/>
      <c r="AM32" s="427"/>
      <c r="AN32" s="427"/>
      <c r="AO32" s="427"/>
      <c r="AP32" s="427"/>
      <c r="AQ32" s="427"/>
      <c r="AR32" s="427"/>
      <c r="AS32" s="427"/>
      <c r="AT32" s="427"/>
      <c r="AU32" s="427"/>
      <c r="AV32" s="427"/>
      <c r="AW32" s="427"/>
      <c r="AX32" s="427"/>
      <c r="AY32" s="427"/>
      <c r="AZ32" s="427"/>
      <c r="BA32" s="427"/>
      <c r="BB32" s="427"/>
      <c r="BC32" s="427"/>
      <c r="BD32" s="427"/>
      <c r="BE32" s="427"/>
      <c r="BF32" s="427"/>
      <c r="BG32" s="427"/>
      <c r="BH32" s="427"/>
      <c r="BI32" s="427"/>
      <c r="BJ32" s="427"/>
      <c r="BK32" s="427"/>
      <c r="BL32" s="427"/>
      <c r="BM32" s="427"/>
      <c r="BN32" s="427"/>
      <c r="BO32" s="427"/>
      <c r="BP32" s="427"/>
      <c r="BQ32" s="427"/>
      <c r="BR32" s="427"/>
      <c r="BS32" s="427"/>
      <c r="BT32" s="427"/>
      <c r="BU32" s="427"/>
      <c r="BV32" s="427"/>
      <c r="BW32" s="427"/>
      <c r="BX32" s="427"/>
      <c r="BY32" s="427"/>
      <c r="BZ32" s="427"/>
      <c r="CA32" s="427"/>
      <c r="CB32" s="427"/>
      <c r="CC32" s="427"/>
      <c r="CD32" s="427"/>
      <c r="CE32" s="427"/>
      <c r="CF32" s="427"/>
      <c r="CG32" s="427"/>
      <c r="CH32" s="427"/>
      <c r="CI32" s="427"/>
      <c r="CJ32" s="427"/>
      <c r="CK32" s="427"/>
      <c r="CL32" s="427"/>
      <c r="CM32" s="427"/>
      <c r="CN32" s="427"/>
      <c r="CO32" s="427"/>
      <c r="CP32" s="427"/>
      <c r="CQ32" s="427"/>
      <c r="CR32" s="427"/>
      <c r="CS32" s="626"/>
      <c r="CT32" s="6"/>
    </row>
    <row r="33" spans="2:105" ht="18" customHeight="1">
      <c r="B33" s="5"/>
      <c r="C33" s="625"/>
      <c r="D33" s="427"/>
      <c r="E33" s="427"/>
      <c r="F33" s="427"/>
      <c r="G33" s="427"/>
      <c r="H33" s="427"/>
      <c r="I33" s="427"/>
      <c r="J33" s="427"/>
      <c r="K33" s="427"/>
      <c r="L33" s="427"/>
      <c r="M33" s="427"/>
      <c r="N33" s="427"/>
      <c r="O33" s="427"/>
      <c r="P33" s="427"/>
      <c r="Q33" s="427"/>
      <c r="R33" s="427"/>
      <c r="S33" s="427"/>
      <c r="T33" s="427"/>
      <c r="U33" s="427"/>
      <c r="V33" s="427"/>
      <c r="W33" s="427"/>
      <c r="X33" s="427"/>
      <c r="Y33" s="427"/>
      <c r="Z33" s="427"/>
      <c r="AA33" s="427"/>
      <c r="AB33" s="427"/>
      <c r="AC33" s="427"/>
      <c r="AD33" s="427"/>
      <c r="AE33" s="427"/>
      <c r="AF33" s="427"/>
      <c r="AG33" s="427"/>
      <c r="AH33" s="427"/>
      <c r="AI33" s="427"/>
      <c r="AJ33" s="427"/>
      <c r="AK33" s="427"/>
      <c r="AL33" s="427"/>
      <c r="AM33" s="427"/>
      <c r="AN33" s="427"/>
      <c r="AO33" s="427"/>
      <c r="AP33" s="427"/>
      <c r="AQ33" s="427"/>
      <c r="AR33" s="427"/>
      <c r="AS33" s="427"/>
      <c r="AT33" s="427"/>
      <c r="AU33" s="427"/>
      <c r="AV33" s="427"/>
      <c r="AW33" s="427"/>
      <c r="AX33" s="427"/>
      <c r="AY33" s="427"/>
      <c r="AZ33" s="427"/>
      <c r="BA33" s="427"/>
      <c r="BB33" s="427"/>
      <c r="BC33" s="427"/>
      <c r="BD33" s="427"/>
      <c r="BE33" s="427"/>
      <c r="BF33" s="427"/>
      <c r="BG33" s="427"/>
      <c r="BH33" s="427"/>
      <c r="BI33" s="427"/>
      <c r="BJ33" s="427"/>
      <c r="BK33" s="427"/>
      <c r="BL33" s="427"/>
      <c r="BM33" s="427"/>
      <c r="BN33" s="427"/>
      <c r="BO33" s="427"/>
      <c r="BP33" s="427"/>
      <c r="BQ33" s="427"/>
      <c r="BR33" s="427"/>
      <c r="BS33" s="427"/>
      <c r="BT33" s="427"/>
      <c r="BU33" s="427"/>
      <c r="BV33" s="427"/>
      <c r="BW33" s="427"/>
      <c r="BX33" s="427"/>
      <c r="BY33" s="427"/>
      <c r="BZ33" s="427"/>
      <c r="CA33" s="427"/>
      <c r="CB33" s="427"/>
      <c r="CC33" s="427"/>
      <c r="CD33" s="427"/>
      <c r="CE33" s="427"/>
      <c r="CF33" s="427"/>
      <c r="CG33" s="427"/>
      <c r="CH33" s="427"/>
      <c r="CI33" s="427"/>
      <c r="CJ33" s="427"/>
      <c r="CK33" s="427"/>
      <c r="CL33" s="427"/>
      <c r="CM33" s="427"/>
      <c r="CN33" s="427"/>
      <c r="CO33" s="427"/>
      <c r="CP33" s="427"/>
      <c r="CQ33" s="427"/>
      <c r="CR33" s="427"/>
      <c r="CS33" s="626"/>
      <c r="CT33" s="6"/>
    </row>
    <row r="34" spans="2:105" ht="18" customHeight="1">
      <c r="B34" s="5"/>
      <c r="C34" s="625"/>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7"/>
      <c r="AZ34" s="427"/>
      <c r="BA34" s="427"/>
      <c r="BB34" s="427"/>
      <c r="BC34" s="427"/>
      <c r="BD34" s="427"/>
      <c r="BE34" s="427"/>
      <c r="BF34" s="427"/>
      <c r="BG34" s="427"/>
      <c r="BH34" s="427"/>
      <c r="BI34" s="427"/>
      <c r="BJ34" s="427"/>
      <c r="BK34" s="427"/>
      <c r="BL34" s="427"/>
      <c r="BM34" s="427"/>
      <c r="BN34" s="427"/>
      <c r="BO34" s="427"/>
      <c r="BP34" s="427"/>
      <c r="BQ34" s="427"/>
      <c r="BR34" s="427"/>
      <c r="BS34" s="427"/>
      <c r="BT34" s="427"/>
      <c r="BU34" s="427"/>
      <c r="BV34" s="427"/>
      <c r="BW34" s="427"/>
      <c r="BX34" s="427"/>
      <c r="BY34" s="427"/>
      <c r="BZ34" s="427"/>
      <c r="CA34" s="427"/>
      <c r="CB34" s="427"/>
      <c r="CC34" s="427"/>
      <c r="CD34" s="427"/>
      <c r="CE34" s="427"/>
      <c r="CF34" s="427"/>
      <c r="CG34" s="427"/>
      <c r="CH34" s="427"/>
      <c r="CI34" s="427"/>
      <c r="CJ34" s="427"/>
      <c r="CK34" s="427"/>
      <c r="CL34" s="427"/>
      <c r="CM34" s="427"/>
      <c r="CN34" s="427"/>
      <c r="CO34" s="427"/>
      <c r="CP34" s="427"/>
      <c r="CQ34" s="427"/>
      <c r="CR34" s="427"/>
      <c r="CS34" s="626"/>
      <c r="CT34" s="6"/>
    </row>
    <row r="35" spans="2:105" ht="18" customHeight="1">
      <c r="B35" s="5"/>
      <c r="C35" s="625"/>
      <c r="D35" s="427"/>
      <c r="E35" s="427"/>
      <c r="F35" s="427"/>
      <c r="G35" s="427"/>
      <c r="H35" s="427"/>
      <c r="I35" s="427"/>
      <c r="J35" s="427"/>
      <c r="K35" s="427"/>
      <c r="L35" s="427"/>
      <c r="M35" s="427"/>
      <c r="N35" s="427"/>
      <c r="O35" s="427"/>
      <c r="P35" s="427"/>
      <c r="Q35" s="427"/>
      <c r="R35" s="427"/>
      <c r="S35" s="427"/>
      <c r="T35" s="427"/>
      <c r="U35" s="427"/>
      <c r="V35" s="427"/>
      <c r="W35" s="427"/>
      <c r="X35" s="427"/>
      <c r="Y35" s="427"/>
      <c r="Z35" s="427"/>
      <c r="AA35" s="427"/>
      <c r="AB35" s="427"/>
      <c r="AC35" s="427"/>
      <c r="AD35" s="427"/>
      <c r="AE35" s="427"/>
      <c r="AF35" s="427"/>
      <c r="AG35" s="427"/>
      <c r="AH35" s="427"/>
      <c r="AI35" s="427"/>
      <c r="AJ35" s="427"/>
      <c r="AK35" s="427"/>
      <c r="AL35" s="427"/>
      <c r="AM35" s="427"/>
      <c r="AN35" s="427"/>
      <c r="AO35" s="427"/>
      <c r="AP35" s="427"/>
      <c r="AQ35" s="427"/>
      <c r="AR35" s="427"/>
      <c r="AS35" s="427"/>
      <c r="AT35" s="427"/>
      <c r="AU35" s="427"/>
      <c r="AV35" s="427"/>
      <c r="AW35" s="427"/>
      <c r="AX35" s="427"/>
      <c r="AY35" s="427"/>
      <c r="AZ35" s="427"/>
      <c r="BA35" s="427"/>
      <c r="BB35" s="427"/>
      <c r="BC35" s="427"/>
      <c r="BD35" s="427"/>
      <c r="BE35" s="427"/>
      <c r="BF35" s="427"/>
      <c r="BG35" s="427"/>
      <c r="BH35" s="427"/>
      <c r="BI35" s="427"/>
      <c r="BJ35" s="427"/>
      <c r="BK35" s="427"/>
      <c r="BL35" s="427"/>
      <c r="BM35" s="427"/>
      <c r="BN35" s="427"/>
      <c r="BO35" s="427"/>
      <c r="BP35" s="427"/>
      <c r="BQ35" s="427"/>
      <c r="BR35" s="427"/>
      <c r="BS35" s="427"/>
      <c r="BT35" s="427"/>
      <c r="BU35" s="427"/>
      <c r="BV35" s="427"/>
      <c r="BW35" s="427"/>
      <c r="BX35" s="427"/>
      <c r="BY35" s="427"/>
      <c r="BZ35" s="427"/>
      <c r="CA35" s="427"/>
      <c r="CB35" s="427"/>
      <c r="CC35" s="427"/>
      <c r="CD35" s="427"/>
      <c r="CE35" s="427"/>
      <c r="CF35" s="427"/>
      <c r="CG35" s="427"/>
      <c r="CH35" s="427"/>
      <c r="CI35" s="427"/>
      <c r="CJ35" s="427"/>
      <c r="CK35" s="427"/>
      <c r="CL35" s="427"/>
      <c r="CM35" s="427"/>
      <c r="CN35" s="427"/>
      <c r="CO35" s="427"/>
      <c r="CP35" s="427"/>
      <c r="CQ35" s="427"/>
      <c r="CR35" s="427"/>
      <c r="CS35" s="626"/>
      <c r="CT35" s="6"/>
    </row>
    <row r="36" spans="2:105" ht="18" customHeight="1">
      <c r="B36" s="5"/>
      <c r="C36" s="625"/>
      <c r="D36" s="427"/>
      <c r="E36" s="427"/>
      <c r="F36" s="427"/>
      <c r="G36" s="427"/>
      <c r="H36" s="427"/>
      <c r="I36" s="427"/>
      <c r="J36" s="427"/>
      <c r="K36" s="427"/>
      <c r="L36" s="427"/>
      <c r="M36" s="427"/>
      <c r="N36" s="427"/>
      <c r="O36" s="427"/>
      <c r="P36" s="427"/>
      <c r="Q36" s="427"/>
      <c r="R36" s="427"/>
      <c r="S36" s="427"/>
      <c r="T36" s="427"/>
      <c r="U36" s="427"/>
      <c r="V36" s="427"/>
      <c r="W36" s="427"/>
      <c r="X36" s="427"/>
      <c r="Y36" s="427"/>
      <c r="Z36" s="427"/>
      <c r="AA36" s="427"/>
      <c r="AB36" s="427"/>
      <c r="AC36" s="427"/>
      <c r="AD36" s="427"/>
      <c r="AE36" s="427"/>
      <c r="AF36" s="427"/>
      <c r="AG36" s="427"/>
      <c r="AH36" s="427"/>
      <c r="AI36" s="427"/>
      <c r="AJ36" s="427"/>
      <c r="AK36" s="427"/>
      <c r="AL36" s="427"/>
      <c r="AM36" s="427"/>
      <c r="AN36" s="427"/>
      <c r="AO36" s="427"/>
      <c r="AP36" s="427"/>
      <c r="AQ36" s="427"/>
      <c r="AR36" s="427"/>
      <c r="AS36" s="427"/>
      <c r="AT36" s="427"/>
      <c r="AU36" s="427"/>
      <c r="AV36" s="427"/>
      <c r="AW36" s="427"/>
      <c r="AX36" s="427"/>
      <c r="AY36" s="427"/>
      <c r="AZ36" s="427"/>
      <c r="BA36" s="427"/>
      <c r="BB36" s="427"/>
      <c r="BC36" s="427"/>
      <c r="BD36" s="427"/>
      <c r="BE36" s="427"/>
      <c r="BF36" s="427"/>
      <c r="BG36" s="427"/>
      <c r="BH36" s="427"/>
      <c r="BI36" s="427"/>
      <c r="BJ36" s="427"/>
      <c r="BK36" s="427"/>
      <c r="BL36" s="427"/>
      <c r="BM36" s="427"/>
      <c r="BN36" s="427"/>
      <c r="BO36" s="427"/>
      <c r="BP36" s="427"/>
      <c r="BQ36" s="427"/>
      <c r="BR36" s="427"/>
      <c r="BS36" s="427"/>
      <c r="BT36" s="427"/>
      <c r="BU36" s="427"/>
      <c r="BV36" s="427"/>
      <c r="BW36" s="427"/>
      <c r="BX36" s="427"/>
      <c r="BY36" s="427"/>
      <c r="BZ36" s="427"/>
      <c r="CA36" s="427"/>
      <c r="CB36" s="427"/>
      <c r="CC36" s="427"/>
      <c r="CD36" s="427"/>
      <c r="CE36" s="427"/>
      <c r="CF36" s="427"/>
      <c r="CG36" s="427"/>
      <c r="CH36" s="427"/>
      <c r="CI36" s="427"/>
      <c r="CJ36" s="427"/>
      <c r="CK36" s="427"/>
      <c r="CL36" s="427"/>
      <c r="CM36" s="427"/>
      <c r="CN36" s="427"/>
      <c r="CO36" s="427"/>
      <c r="CP36" s="427"/>
      <c r="CQ36" s="427"/>
      <c r="CR36" s="427"/>
      <c r="CS36" s="626"/>
      <c r="CT36" s="6"/>
    </row>
    <row r="37" spans="2:105" ht="18" customHeight="1">
      <c r="B37" s="5"/>
      <c r="C37" s="625"/>
      <c r="D37" s="427"/>
      <c r="E37" s="427"/>
      <c r="F37" s="427"/>
      <c r="G37" s="427"/>
      <c r="H37" s="427"/>
      <c r="I37" s="427"/>
      <c r="J37" s="427"/>
      <c r="K37" s="427"/>
      <c r="L37" s="427"/>
      <c r="M37" s="427"/>
      <c r="N37" s="427"/>
      <c r="O37" s="427"/>
      <c r="P37" s="427"/>
      <c r="Q37" s="427"/>
      <c r="R37" s="427"/>
      <c r="S37" s="427"/>
      <c r="T37" s="427"/>
      <c r="U37" s="427"/>
      <c r="V37" s="427"/>
      <c r="W37" s="427"/>
      <c r="X37" s="427"/>
      <c r="Y37" s="427"/>
      <c r="Z37" s="427"/>
      <c r="AA37" s="427"/>
      <c r="AB37" s="427"/>
      <c r="AC37" s="427"/>
      <c r="AD37" s="427"/>
      <c r="AE37" s="427"/>
      <c r="AF37" s="427"/>
      <c r="AG37" s="427"/>
      <c r="AH37" s="427"/>
      <c r="AI37" s="427"/>
      <c r="AJ37" s="427"/>
      <c r="AK37" s="427"/>
      <c r="AL37" s="427"/>
      <c r="AM37" s="427"/>
      <c r="AN37" s="427"/>
      <c r="AO37" s="427"/>
      <c r="AP37" s="427"/>
      <c r="AQ37" s="427"/>
      <c r="AR37" s="427"/>
      <c r="AS37" s="427"/>
      <c r="AT37" s="427"/>
      <c r="AU37" s="427"/>
      <c r="AV37" s="427"/>
      <c r="AW37" s="427"/>
      <c r="AX37" s="427"/>
      <c r="AY37" s="427"/>
      <c r="AZ37" s="427"/>
      <c r="BA37" s="427"/>
      <c r="BB37" s="427"/>
      <c r="BC37" s="427"/>
      <c r="BD37" s="427"/>
      <c r="BE37" s="427"/>
      <c r="BF37" s="427"/>
      <c r="BG37" s="427"/>
      <c r="BH37" s="427"/>
      <c r="BI37" s="427"/>
      <c r="BJ37" s="427"/>
      <c r="BK37" s="427"/>
      <c r="BL37" s="427"/>
      <c r="BM37" s="427"/>
      <c r="BN37" s="427"/>
      <c r="BO37" s="427"/>
      <c r="BP37" s="427"/>
      <c r="BQ37" s="427"/>
      <c r="BR37" s="427"/>
      <c r="BS37" s="427"/>
      <c r="BT37" s="427"/>
      <c r="BU37" s="427"/>
      <c r="BV37" s="427"/>
      <c r="BW37" s="427"/>
      <c r="BX37" s="427"/>
      <c r="BY37" s="427"/>
      <c r="BZ37" s="427"/>
      <c r="CA37" s="427"/>
      <c r="CB37" s="427"/>
      <c r="CC37" s="427"/>
      <c r="CD37" s="427"/>
      <c r="CE37" s="427"/>
      <c r="CF37" s="427"/>
      <c r="CG37" s="427"/>
      <c r="CH37" s="427"/>
      <c r="CI37" s="427"/>
      <c r="CJ37" s="427"/>
      <c r="CK37" s="427"/>
      <c r="CL37" s="427"/>
      <c r="CM37" s="427"/>
      <c r="CN37" s="427"/>
      <c r="CO37" s="427"/>
      <c r="CP37" s="427"/>
      <c r="CQ37" s="427"/>
      <c r="CR37" s="427"/>
      <c r="CS37" s="626"/>
      <c r="CT37" s="6"/>
    </row>
    <row r="38" spans="2:105" ht="18" customHeight="1">
      <c r="B38" s="5"/>
      <c r="C38" s="625"/>
      <c r="D38" s="427"/>
      <c r="E38" s="427"/>
      <c r="F38" s="427"/>
      <c r="G38" s="427"/>
      <c r="H38" s="427"/>
      <c r="I38" s="427"/>
      <c r="J38" s="427"/>
      <c r="K38" s="427"/>
      <c r="L38" s="427"/>
      <c r="M38" s="427"/>
      <c r="N38" s="427"/>
      <c r="O38" s="427"/>
      <c r="P38" s="427"/>
      <c r="Q38" s="427"/>
      <c r="R38" s="427"/>
      <c r="S38" s="427"/>
      <c r="T38" s="427"/>
      <c r="U38" s="427"/>
      <c r="V38" s="427"/>
      <c r="W38" s="427"/>
      <c r="X38" s="427"/>
      <c r="Y38" s="427"/>
      <c r="Z38" s="427"/>
      <c r="AA38" s="427"/>
      <c r="AB38" s="427"/>
      <c r="AC38" s="427"/>
      <c r="AD38" s="427"/>
      <c r="AE38" s="427"/>
      <c r="AF38" s="427"/>
      <c r="AG38" s="427"/>
      <c r="AH38" s="427"/>
      <c r="AI38" s="427"/>
      <c r="AJ38" s="427"/>
      <c r="AK38" s="427"/>
      <c r="AL38" s="427"/>
      <c r="AM38" s="427"/>
      <c r="AN38" s="427"/>
      <c r="AO38" s="427"/>
      <c r="AP38" s="427"/>
      <c r="AQ38" s="427"/>
      <c r="AR38" s="427"/>
      <c r="AS38" s="427"/>
      <c r="AT38" s="427"/>
      <c r="AU38" s="427"/>
      <c r="AV38" s="427"/>
      <c r="AW38" s="427"/>
      <c r="AX38" s="427"/>
      <c r="AY38" s="427"/>
      <c r="AZ38" s="427"/>
      <c r="BA38" s="427"/>
      <c r="BB38" s="427"/>
      <c r="BC38" s="427"/>
      <c r="BD38" s="427"/>
      <c r="BE38" s="427"/>
      <c r="BF38" s="427"/>
      <c r="BG38" s="427"/>
      <c r="BH38" s="427"/>
      <c r="BI38" s="427"/>
      <c r="BJ38" s="427"/>
      <c r="BK38" s="427"/>
      <c r="BL38" s="427"/>
      <c r="BM38" s="427"/>
      <c r="BN38" s="427"/>
      <c r="BO38" s="427"/>
      <c r="BP38" s="427"/>
      <c r="BQ38" s="427"/>
      <c r="BR38" s="427"/>
      <c r="BS38" s="427"/>
      <c r="BT38" s="427"/>
      <c r="BU38" s="427"/>
      <c r="BV38" s="427"/>
      <c r="BW38" s="427"/>
      <c r="BX38" s="427"/>
      <c r="BY38" s="427"/>
      <c r="BZ38" s="427"/>
      <c r="CA38" s="427"/>
      <c r="CB38" s="427"/>
      <c r="CC38" s="427"/>
      <c r="CD38" s="427"/>
      <c r="CE38" s="427"/>
      <c r="CF38" s="427"/>
      <c r="CG38" s="427"/>
      <c r="CH38" s="427"/>
      <c r="CI38" s="427"/>
      <c r="CJ38" s="427"/>
      <c r="CK38" s="427"/>
      <c r="CL38" s="427"/>
      <c r="CM38" s="427"/>
      <c r="CN38" s="427"/>
      <c r="CO38" s="427"/>
      <c r="CP38" s="427"/>
      <c r="CQ38" s="427"/>
      <c r="CR38" s="427"/>
      <c r="CS38" s="626"/>
      <c r="CT38" s="6"/>
    </row>
    <row r="39" spans="2:105" ht="18" customHeight="1">
      <c r="B39" s="5"/>
      <c r="C39" s="625"/>
      <c r="D39" s="427"/>
      <c r="E39" s="427"/>
      <c r="F39" s="427"/>
      <c r="G39" s="427"/>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7"/>
      <c r="AH39" s="427"/>
      <c r="AI39" s="427"/>
      <c r="AJ39" s="427"/>
      <c r="AK39" s="427"/>
      <c r="AL39" s="427"/>
      <c r="AM39" s="427"/>
      <c r="AN39" s="427"/>
      <c r="AO39" s="427"/>
      <c r="AP39" s="427"/>
      <c r="AQ39" s="427"/>
      <c r="AR39" s="427"/>
      <c r="AS39" s="427"/>
      <c r="AT39" s="427"/>
      <c r="AU39" s="427"/>
      <c r="AV39" s="427"/>
      <c r="AW39" s="427"/>
      <c r="AX39" s="427"/>
      <c r="AY39" s="427"/>
      <c r="AZ39" s="427"/>
      <c r="BA39" s="427"/>
      <c r="BB39" s="427"/>
      <c r="BC39" s="427"/>
      <c r="BD39" s="427"/>
      <c r="BE39" s="427"/>
      <c r="BF39" s="427"/>
      <c r="BG39" s="427"/>
      <c r="BH39" s="427"/>
      <c r="BI39" s="427"/>
      <c r="BJ39" s="427"/>
      <c r="BK39" s="427"/>
      <c r="BL39" s="427"/>
      <c r="BM39" s="427"/>
      <c r="BN39" s="427"/>
      <c r="BO39" s="427"/>
      <c r="BP39" s="427"/>
      <c r="BQ39" s="427"/>
      <c r="BR39" s="427"/>
      <c r="BS39" s="427"/>
      <c r="BT39" s="427"/>
      <c r="BU39" s="427"/>
      <c r="BV39" s="427"/>
      <c r="BW39" s="427"/>
      <c r="BX39" s="427"/>
      <c r="BY39" s="427"/>
      <c r="BZ39" s="427"/>
      <c r="CA39" s="427"/>
      <c r="CB39" s="427"/>
      <c r="CC39" s="427"/>
      <c r="CD39" s="427"/>
      <c r="CE39" s="427"/>
      <c r="CF39" s="427"/>
      <c r="CG39" s="427"/>
      <c r="CH39" s="427"/>
      <c r="CI39" s="427"/>
      <c r="CJ39" s="427"/>
      <c r="CK39" s="427"/>
      <c r="CL39" s="427"/>
      <c r="CM39" s="427"/>
      <c r="CN39" s="427"/>
      <c r="CO39" s="427"/>
      <c r="CP39" s="427"/>
      <c r="CQ39" s="427"/>
      <c r="CR39" s="427"/>
      <c r="CS39" s="626"/>
      <c r="CT39" s="6"/>
    </row>
    <row r="40" spans="2:105" ht="18" customHeight="1">
      <c r="B40" s="5"/>
      <c r="C40" s="625"/>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I40" s="427"/>
      <c r="AJ40" s="427"/>
      <c r="AK40" s="427"/>
      <c r="AL40" s="427"/>
      <c r="AM40" s="427"/>
      <c r="AN40" s="427"/>
      <c r="AO40" s="427"/>
      <c r="AP40" s="427"/>
      <c r="AQ40" s="427"/>
      <c r="AR40" s="427"/>
      <c r="AS40" s="427"/>
      <c r="AT40" s="427"/>
      <c r="AU40" s="427"/>
      <c r="AV40" s="427"/>
      <c r="AW40" s="427"/>
      <c r="AX40" s="427"/>
      <c r="AY40" s="427"/>
      <c r="AZ40" s="427"/>
      <c r="BA40" s="427"/>
      <c r="BB40" s="427"/>
      <c r="BC40" s="427"/>
      <c r="BD40" s="427"/>
      <c r="BE40" s="427"/>
      <c r="BF40" s="427"/>
      <c r="BG40" s="427"/>
      <c r="BH40" s="427"/>
      <c r="BI40" s="427"/>
      <c r="BJ40" s="427"/>
      <c r="BK40" s="427"/>
      <c r="BL40" s="427"/>
      <c r="BM40" s="427"/>
      <c r="BN40" s="427"/>
      <c r="BO40" s="427"/>
      <c r="BP40" s="427"/>
      <c r="BQ40" s="427"/>
      <c r="BR40" s="427"/>
      <c r="BS40" s="427"/>
      <c r="BT40" s="427"/>
      <c r="BU40" s="427"/>
      <c r="BV40" s="427"/>
      <c r="BW40" s="427"/>
      <c r="BX40" s="427"/>
      <c r="BY40" s="427"/>
      <c r="BZ40" s="427"/>
      <c r="CA40" s="427"/>
      <c r="CB40" s="427"/>
      <c r="CC40" s="427"/>
      <c r="CD40" s="427"/>
      <c r="CE40" s="427"/>
      <c r="CF40" s="427"/>
      <c r="CG40" s="427"/>
      <c r="CH40" s="427"/>
      <c r="CI40" s="427"/>
      <c r="CJ40" s="427"/>
      <c r="CK40" s="427"/>
      <c r="CL40" s="427"/>
      <c r="CM40" s="427"/>
      <c r="CN40" s="427"/>
      <c r="CO40" s="427"/>
      <c r="CP40" s="427"/>
      <c r="CQ40" s="427"/>
      <c r="CR40" s="427"/>
      <c r="CS40" s="626"/>
      <c r="CT40" s="6"/>
    </row>
    <row r="41" spans="2:105" ht="18" customHeight="1">
      <c r="B41" s="5"/>
      <c r="C41" s="625"/>
      <c r="D41" s="427"/>
      <c r="E41" s="427"/>
      <c r="F41" s="427"/>
      <c r="G41" s="427"/>
      <c r="H41" s="427"/>
      <c r="I41" s="427"/>
      <c r="J41" s="427"/>
      <c r="K41" s="427"/>
      <c r="L41" s="427"/>
      <c r="M41" s="427"/>
      <c r="N41" s="427"/>
      <c r="O41" s="427"/>
      <c r="P41" s="427"/>
      <c r="Q41" s="427"/>
      <c r="R41" s="427"/>
      <c r="S41" s="427"/>
      <c r="T41" s="427"/>
      <c r="U41" s="427"/>
      <c r="V41" s="427"/>
      <c r="W41" s="427"/>
      <c r="X41" s="427"/>
      <c r="Y41" s="427"/>
      <c r="Z41" s="427"/>
      <c r="AA41" s="427"/>
      <c r="AB41" s="427"/>
      <c r="AC41" s="427"/>
      <c r="AD41" s="427"/>
      <c r="AE41" s="427"/>
      <c r="AF41" s="427"/>
      <c r="AG41" s="427"/>
      <c r="AH41" s="427"/>
      <c r="AI41" s="427"/>
      <c r="AJ41" s="427"/>
      <c r="AK41" s="427"/>
      <c r="AL41" s="427"/>
      <c r="AM41" s="427"/>
      <c r="AN41" s="427"/>
      <c r="AO41" s="427"/>
      <c r="AP41" s="427"/>
      <c r="AQ41" s="427"/>
      <c r="AR41" s="427"/>
      <c r="AS41" s="427"/>
      <c r="AT41" s="427"/>
      <c r="AU41" s="427"/>
      <c r="AV41" s="427"/>
      <c r="AW41" s="427"/>
      <c r="AX41" s="427"/>
      <c r="AY41" s="427"/>
      <c r="AZ41" s="427"/>
      <c r="BA41" s="427"/>
      <c r="BB41" s="427"/>
      <c r="BC41" s="427"/>
      <c r="BD41" s="427"/>
      <c r="BE41" s="427"/>
      <c r="BF41" s="427"/>
      <c r="BG41" s="427"/>
      <c r="BH41" s="427"/>
      <c r="BI41" s="427"/>
      <c r="BJ41" s="427"/>
      <c r="BK41" s="427"/>
      <c r="BL41" s="427"/>
      <c r="BM41" s="427"/>
      <c r="BN41" s="427"/>
      <c r="BO41" s="427"/>
      <c r="BP41" s="427"/>
      <c r="BQ41" s="427"/>
      <c r="BR41" s="427"/>
      <c r="BS41" s="427"/>
      <c r="BT41" s="427"/>
      <c r="BU41" s="427"/>
      <c r="BV41" s="427"/>
      <c r="BW41" s="427"/>
      <c r="BX41" s="427"/>
      <c r="BY41" s="427"/>
      <c r="BZ41" s="427"/>
      <c r="CA41" s="427"/>
      <c r="CB41" s="427"/>
      <c r="CC41" s="427"/>
      <c r="CD41" s="427"/>
      <c r="CE41" s="427"/>
      <c r="CF41" s="427"/>
      <c r="CG41" s="427"/>
      <c r="CH41" s="427"/>
      <c r="CI41" s="427"/>
      <c r="CJ41" s="427"/>
      <c r="CK41" s="427"/>
      <c r="CL41" s="427"/>
      <c r="CM41" s="427"/>
      <c r="CN41" s="427"/>
      <c r="CO41" s="427"/>
      <c r="CP41" s="427"/>
      <c r="CQ41" s="427"/>
      <c r="CR41" s="427"/>
      <c r="CS41" s="626"/>
      <c r="CT41" s="6"/>
    </row>
    <row r="42" spans="2:105" ht="18" customHeight="1">
      <c r="B42" s="5"/>
      <c r="C42" s="625"/>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I42" s="427"/>
      <c r="AJ42" s="427"/>
      <c r="AK42" s="427"/>
      <c r="AL42" s="427"/>
      <c r="AM42" s="427"/>
      <c r="AN42" s="427"/>
      <c r="AO42" s="427"/>
      <c r="AP42" s="427"/>
      <c r="AQ42" s="427"/>
      <c r="AR42" s="427"/>
      <c r="AS42" s="427"/>
      <c r="AT42" s="427"/>
      <c r="AU42" s="427"/>
      <c r="AV42" s="427"/>
      <c r="AW42" s="427"/>
      <c r="AX42" s="427"/>
      <c r="AY42" s="427"/>
      <c r="AZ42" s="427"/>
      <c r="BA42" s="427"/>
      <c r="BB42" s="427"/>
      <c r="BC42" s="427"/>
      <c r="BD42" s="427"/>
      <c r="BE42" s="427"/>
      <c r="BF42" s="427"/>
      <c r="BG42" s="427"/>
      <c r="BH42" s="427"/>
      <c r="BI42" s="427"/>
      <c r="BJ42" s="427"/>
      <c r="BK42" s="427"/>
      <c r="BL42" s="427"/>
      <c r="BM42" s="427"/>
      <c r="BN42" s="427"/>
      <c r="BO42" s="427"/>
      <c r="BP42" s="427"/>
      <c r="BQ42" s="427"/>
      <c r="BR42" s="427"/>
      <c r="BS42" s="427"/>
      <c r="BT42" s="427"/>
      <c r="BU42" s="427"/>
      <c r="BV42" s="427"/>
      <c r="BW42" s="427"/>
      <c r="BX42" s="427"/>
      <c r="BY42" s="427"/>
      <c r="BZ42" s="427"/>
      <c r="CA42" s="427"/>
      <c r="CB42" s="427"/>
      <c r="CC42" s="427"/>
      <c r="CD42" s="427"/>
      <c r="CE42" s="427"/>
      <c r="CF42" s="427"/>
      <c r="CG42" s="427"/>
      <c r="CH42" s="427"/>
      <c r="CI42" s="427"/>
      <c r="CJ42" s="427"/>
      <c r="CK42" s="427"/>
      <c r="CL42" s="427"/>
      <c r="CM42" s="427"/>
      <c r="CN42" s="427"/>
      <c r="CO42" s="427"/>
      <c r="CP42" s="427"/>
      <c r="CQ42" s="427"/>
      <c r="CR42" s="427"/>
      <c r="CS42" s="626"/>
      <c r="CT42" s="6"/>
    </row>
    <row r="43" spans="2:105" ht="18" customHeight="1">
      <c r="B43" s="5"/>
      <c r="C43" s="627"/>
      <c r="D43" s="452"/>
      <c r="E43" s="452"/>
      <c r="F43" s="452"/>
      <c r="G43" s="452"/>
      <c r="H43" s="452"/>
      <c r="I43" s="452"/>
      <c r="J43" s="452"/>
      <c r="K43" s="452"/>
      <c r="L43" s="452"/>
      <c r="M43" s="452"/>
      <c r="N43" s="452"/>
      <c r="O43" s="452"/>
      <c r="P43" s="452"/>
      <c r="Q43" s="452"/>
      <c r="R43" s="452"/>
      <c r="S43" s="452"/>
      <c r="T43" s="452"/>
      <c r="U43" s="452"/>
      <c r="V43" s="452"/>
      <c r="W43" s="452"/>
      <c r="X43" s="452"/>
      <c r="Y43" s="452"/>
      <c r="Z43" s="452"/>
      <c r="AA43" s="452"/>
      <c r="AB43" s="452"/>
      <c r="AC43" s="452"/>
      <c r="AD43" s="452"/>
      <c r="AE43" s="452"/>
      <c r="AF43" s="452"/>
      <c r="AG43" s="452"/>
      <c r="AH43" s="452"/>
      <c r="AI43" s="452"/>
      <c r="AJ43" s="452"/>
      <c r="AK43" s="452"/>
      <c r="AL43" s="452"/>
      <c r="AM43" s="452"/>
      <c r="AN43" s="452"/>
      <c r="AO43" s="452"/>
      <c r="AP43" s="452"/>
      <c r="AQ43" s="452"/>
      <c r="AR43" s="452"/>
      <c r="AS43" s="452"/>
      <c r="AT43" s="452"/>
      <c r="AU43" s="452"/>
      <c r="AV43" s="452"/>
      <c r="AW43" s="452"/>
      <c r="AX43" s="452"/>
      <c r="AY43" s="452"/>
      <c r="AZ43" s="452"/>
      <c r="BA43" s="452"/>
      <c r="BB43" s="452"/>
      <c r="BC43" s="452"/>
      <c r="BD43" s="452"/>
      <c r="BE43" s="452"/>
      <c r="BF43" s="452"/>
      <c r="BG43" s="452"/>
      <c r="BH43" s="452"/>
      <c r="BI43" s="452"/>
      <c r="BJ43" s="452"/>
      <c r="BK43" s="452"/>
      <c r="BL43" s="452"/>
      <c r="BM43" s="452"/>
      <c r="BN43" s="452"/>
      <c r="BO43" s="452"/>
      <c r="BP43" s="452"/>
      <c r="BQ43" s="452"/>
      <c r="BR43" s="452"/>
      <c r="BS43" s="452"/>
      <c r="BT43" s="452"/>
      <c r="BU43" s="452"/>
      <c r="BV43" s="452"/>
      <c r="BW43" s="452"/>
      <c r="BX43" s="452"/>
      <c r="BY43" s="452"/>
      <c r="BZ43" s="452"/>
      <c r="CA43" s="452"/>
      <c r="CB43" s="452"/>
      <c r="CC43" s="452"/>
      <c r="CD43" s="452"/>
      <c r="CE43" s="452"/>
      <c r="CF43" s="452"/>
      <c r="CG43" s="452"/>
      <c r="CH43" s="452"/>
      <c r="CI43" s="452"/>
      <c r="CJ43" s="452"/>
      <c r="CK43" s="452"/>
      <c r="CL43" s="452"/>
      <c r="CM43" s="452"/>
      <c r="CN43" s="452"/>
      <c r="CO43" s="452"/>
      <c r="CP43" s="452"/>
      <c r="CQ43" s="452"/>
      <c r="CR43" s="452"/>
      <c r="CS43" s="457"/>
      <c r="CT43" s="6"/>
    </row>
    <row r="44" spans="2:105" ht="3.75" customHeight="1" thickBot="1">
      <c r="B44" s="5"/>
      <c r="CT44" s="6"/>
    </row>
    <row r="45" spans="2:105" ht="18" customHeight="1">
      <c r="B45" s="5"/>
      <c r="BG45" s="2"/>
      <c r="BH45" s="3"/>
      <c r="BI45" s="3"/>
      <c r="BJ45" s="3"/>
      <c r="BK45" s="3"/>
      <c r="BL45" s="3"/>
      <c r="BM45" s="3"/>
      <c r="BN45" s="3"/>
      <c r="BO45" s="3"/>
      <c r="BP45" s="4"/>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4"/>
    </row>
    <row r="46" spans="2:105" ht="18" customHeight="1">
      <c r="B46" s="5"/>
      <c r="C46" s="1" t="s">
        <v>372</v>
      </c>
      <c r="BG46" s="5"/>
      <c r="BP46" s="6"/>
      <c r="CT46" s="6"/>
    </row>
    <row r="47" spans="2:105" ht="18" customHeight="1">
      <c r="B47" s="5"/>
      <c r="C47" s="1" t="s">
        <v>301</v>
      </c>
      <c r="BG47" s="5"/>
      <c r="BJ47" s="955" t="s">
        <v>100</v>
      </c>
      <c r="BK47" s="955"/>
      <c r="BL47" s="955"/>
      <c r="BM47" s="955"/>
      <c r="BP47" s="6"/>
      <c r="BZ47" s="427">
        <v>1</v>
      </c>
      <c r="CA47" s="427"/>
      <c r="CB47" s="427"/>
      <c r="CC47" s="427" t="s">
        <v>101</v>
      </c>
      <c r="CD47" s="427"/>
      <c r="CE47" s="427"/>
      <c r="CF47" s="956">
        <v>900</v>
      </c>
      <c r="CG47" s="956"/>
      <c r="CH47" s="956"/>
      <c r="CI47" s="956"/>
      <c r="CJ47" s="956"/>
      <c r="CK47" s="956"/>
      <c r="CT47" s="6"/>
      <c r="CY47" s="318">
        <v>1</v>
      </c>
      <c r="CZ47" s="318">
        <f>COUNTA(CF47)</f>
        <v>1</v>
      </c>
      <c r="DA47" s="318">
        <f t="shared" ref="DA47" si="3">CY47-CZ47</f>
        <v>0</v>
      </c>
    </row>
    <row r="48" spans="2:105" ht="18" customHeight="1">
      <c r="B48" s="5"/>
      <c r="C48" s="1" t="s">
        <v>96</v>
      </c>
      <c r="BG48" s="5"/>
      <c r="BP48" s="6"/>
      <c r="CF48" s="1" t="s">
        <v>300</v>
      </c>
      <c r="CT48" s="6"/>
    </row>
    <row r="49" spans="2:98" ht="18" customHeight="1" thickBot="1">
      <c r="B49" s="7"/>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7"/>
      <c r="BH49" s="8"/>
      <c r="BI49" s="8"/>
      <c r="BJ49" s="8"/>
      <c r="BK49" s="8"/>
      <c r="BL49" s="8"/>
      <c r="BM49" s="8"/>
      <c r="BN49" s="8"/>
      <c r="BO49" s="8"/>
      <c r="BP49" s="9"/>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9"/>
    </row>
    <row r="50" spans="2:98" ht="18" customHeight="1">
      <c r="BN50" s="1" t="s">
        <v>85</v>
      </c>
    </row>
  </sheetData>
  <sheetProtection selectLockedCells="1"/>
  <mergeCells count="16">
    <mergeCell ref="CJ1:CT1"/>
    <mergeCell ref="CG2:CI2"/>
    <mergeCell ref="CJ2:CK2"/>
    <mergeCell ref="CL2:CM2"/>
    <mergeCell ref="CN2:CO2"/>
    <mergeCell ref="CP2:CQ2"/>
    <mergeCell ref="CR2:CS2"/>
    <mergeCell ref="B3:CT3"/>
    <mergeCell ref="AH4:BN4"/>
    <mergeCell ref="BJ47:BM47"/>
    <mergeCell ref="BZ47:CB47"/>
    <mergeCell ref="CC47:CE47"/>
    <mergeCell ref="CF47:CK47"/>
    <mergeCell ref="CC7:CP7"/>
    <mergeCell ref="CC8:CP8"/>
    <mergeCell ref="C11:CS43"/>
  </mergeCells>
  <phoneticPr fontId="1"/>
  <dataValidations count="2">
    <dataValidation type="list" allowBlank="1" showInputMessage="1" showErrorMessage="1" sqref="CC7:CP7" xr:uid="{BD1EFAC2-B138-45F9-A53A-50BA6E9AAD28}">
      <formula1>"選択して下さい,本紙にて提出,別紙にて提出"</formula1>
    </dataValidation>
    <dataValidation type="list" allowBlank="1" showInputMessage="1" showErrorMessage="1" sqref="CC8:CP8" xr:uid="{4B045B7A-BB69-4251-9B12-616B85DFBD33}">
      <formula1>"確認して✔を選択して下さい,✔"</formula1>
    </dataValidation>
  </dataValidations>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B1095-7771-4349-9E6C-625A577817CD}">
  <sheetPr codeName="Sheet12"/>
  <dimension ref="B1:DA52"/>
  <sheetViews>
    <sheetView showGridLines="0" showRuler="0" zoomScaleNormal="100" zoomScaleSheetLayoutView="100" zoomScalePageLayoutView="40" workbookViewId="0">
      <selection activeCell="CO54" sqref="CO54"/>
    </sheetView>
  </sheetViews>
  <sheetFormatPr defaultColWidth="2" defaultRowHeight="18" customHeight="1" outlineLevelCol="1"/>
  <cols>
    <col min="1" max="99" width="2" style="1"/>
    <col min="100" max="100" width="24.08203125" style="1" bestFit="1" customWidth="1"/>
    <col min="101" max="101" width="3.83203125" style="1" bestFit="1" customWidth="1"/>
    <col min="102" max="102" width="16.58203125" style="1" bestFit="1" customWidth="1"/>
    <col min="103" max="105" width="6.75" style="1" customWidth="1" outlineLevel="1"/>
    <col min="106" max="16384" width="2" style="1"/>
  </cols>
  <sheetData>
    <row r="1" spans="2:105" ht="18" customHeight="1" thickBot="1">
      <c r="CJ1" s="593" t="s">
        <v>105</v>
      </c>
      <c r="CK1" s="593"/>
      <c r="CL1" s="593"/>
      <c r="CM1" s="593"/>
      <c r="CN1" s="593"/>
      <c r="CO1" s="593"/>
      <c r="CP1" s="593"/>
      <c r="CQ1" s="593"/>
      <c r="CR1" s="593"/>
      <c r="CS1" s="593"/>
      <c r="CT1" s="593"/>
    </row>
    <row r="2" spans="2:105" ht="18"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905">
        <f>IF(様式1!$BC$4="","",様式1!$BC$4)</f>
        <v>2026</v>
      </c>
      <c r="CH2" s="905"/>
      <c r="CI2" s="905"/>
      <c r="CJ2" s="595" t="s">
        <v>10</v>
      </c>
      <c r="CK2" s="595"/>
      <c r="CL2" s="905">
        <f>IF(様式1!$BH$4="","",様式1!$BH$4)</f>
        <v>2</v>
      </c>
      <c r="CM2" s="905"/>
      <c r="CN2" s="595" t="s">
        <v>9</v>
      </c>
      <c r="CO2" s="595"/>
      <c r="CP2" s="905">
        <f>IF(様式1!$BL$4="","",様式1!$BL$4)</f>
        <v>9</v>
      </c>
      <c r="CQ2" s="905"/>
      <c r="CR2" s="595" t="s">
        <v>8</v>
      </c>
      <c r="CS2" s="595"/>
      <c r="CT2" s="4"/>
      <c r="CV2" s="325" t="s">
        <v>553</v>
      </c>
      <c r="CW2" s="319">
        <f>DA4</f>
        <v>0</v>
      </c>
      <c r="CX2" s="317" t="s">
        <v>554</v>
      </c>
    </row>
    <row r="3" spans="2:105" ht="18" customHeight="1">
      <c r="B3" s="721" t="s">
        <v>102</v>
      </c>
      <c r="C3" s="722"/>
      <c r="D3" s="722"/>
      <c r="E3" s="722"/>
      <c r="F3" s="722"/>
      <c r="G3" s="722"/>
      <c r="H3" s="722"/>
      <c r="I3" s="722"/>
      <c r="J3" s="722"/>
      <c r="K3" s="722"/>
      <c r="L3" s="722"/>
      <c r="M3" s="722"/>
      <c r="N3" s="722"/>
      <c r="O3" s="722"/>
      <c r="P3" s="722"/>
      <c r="Q3" s="722"/>
      <c r="R3" s="722"/>
      <c r="S3" s="722"/>
      <c r="T3" s="722"/>
      <c r="U3" s="722"/>
      <c r="V3" s="722"/>
      <c r="W3" s="722"/>
      <c r="X3" s="722"/>
      <c r="Y3" s="722"/>
      <c r="Z3" s="722"/>
      <c r="AA3" s="722"/>
      <c r="AB3" s="722"/>
      <c r="AC3" s="722"/>
      <c r="AD3" s="722"/>
      <c r="AE3" s="722"/>
      <c r="AF3" s="722"/>
      <c r="AG3" s="722"/>
      <c r="AH3" s="722"/>
      <c r="AI3" s="722"/>
      <c r="AJ3" s="722"/>
      <c r="AK3" s="722"/>
      <c r="AL3" s="722"/>
      <c r="AM3" s="722"/>
      <c r="AN3" s="722"/>
      <c r="AO3" s="722"/>
      <c r="AP3" s="722"/>
      <c r="AQ3" s="722"/>
      <c r="AR3" s="722"/>
      <c r="AS3" s="722"/>
      <c r="AT3" s="722"/>
      <c r="AU3" s="722"/>
      <c r="AV3" s="722"/>
      <c r="AW3" s="722"/>
      <c r="AX3" s="722"/>
      <c r="AY3" s="722"/>
      <c r="AZ3" s="722"/>
      <c r="BA3" s="722"/>
      <c r="BB3" s="722"/>
      <c r="BC3" s="722"/>
      <c r="BD3" s="722"/>
      <c r="BE3" s="722"/>
      <c r="BF3" s="722"/>
      <c r="BG3" s="722"/>
      <c r="BH3" s="722"/>
      <c r="BI3" s="722"/>
      <c r="BJ3" s="722"/>
      <c r="BK3" s="722"/>
      <c r="BL3" s="722"/>
      <c r="BM3" s="722"/>
      <c r="BN3" s="722"/>
      <c r="BO3" s="722"/>
      <c r="BP3" s="722"/>
      <c r="BQ3" s="722"/>
      <c r="BR3" s="722"/>
      <c r="BS3" s="722"/>
      <c r="BT3" s="722"/>
      <c r="BU3" s="722"/>
      <c r="BV3" s="722"/>
      <c r="BW3" s="722"/>
      <c r="BX3" s="722"/>
      <c r="BY3" s="722"/>
      <c r="BZ3" s="722"/>
      <c r="CA3" s="722"/>
      <c r="CB3" s="722"/>
      <c r="CC3" s="722"/>
      <c r="CD3" s="722"/>
      <c r="CE3" s="722"/>
      <c r="CF3" s="722"/>
      <c r="CG3" s="722"/>
      <c r="CH3" s="722"/>
      <c r="CI3" s="722"/>
      <c r="CJ3" s="722"/>
      <c r="CK3" s="722"/>
      <c r="CL3" s="722"/>
      <c r="CM3" s="722"/>
      <c r="CN3" s="722"/>
      <c r="CO3" s="722"/>
      <c r="CP3" s="722"/>
      <c r="CQ3" s="722"/>
      <c r="CR3" s="722"/>
      <c r="CS3" s="722"/>
      <c r="CT3" s="723"/>
      <c r="CY3" s="315" t="s">
        <v>555</v>
      </c>
      <c r="CZ3" s="315" t="s">
        <v>556</v>
      </c>
      <c r="DA3" s="315" t="s">
        <v>557</v>
      </c>
    </row>
    <row r="4" spans="2:105" ht="18" customHeight="1">
      <c r="B4" s="5"/>
      <c r="AH4" s="906" t="s">
        <v>103</v>
      </c>
      <c r="AI4" s="906"/>
      <c r="AJ4" s="906"/>
      <c r="AK4" s="906"/>
      <c r="AL4" s="906"/>
      <c r="AM4" s="906"/>
      <c r="AN4" s="906"/>
      <c r="AO4" s="906"/>
      <c r="AP4" s="906"/>
      <c r="AQ4" s="906"/>
      <c r="AR4" s="906"/>
      <c r="AS4" s="906"/>
      <c r="AT4" s="906"/>
      <c r="AU4" s="906"/>
      <c r="AV4" s="906"/>
      <c r="AW4" s="906"/>
      <c r="AX4" s="906"/>
      <c r="AY4" s="906"/>
      <c r="AZ4" s="906"/>
      <c r="BA4" s="906"/>
      <c r="BB4" s="906"/>
      <c r="BC4" s="906"/>
      <c r="BD4" s="906"/>
      <c r="BE4" s="906"/>
      <c r="BF4" s="906"/>
      <c r="BG4" s="906"/>
      <c r="BH4" s="906"/>
      <c r="BI4" s="906"/>
      <c r="BJ4" s="906"/>
      <c r="BK4" s="906"/>
      <c r="BL4" s="906"/>
      <c r="BM4" s="906"/>
      <c r="BN4" s="906"/>
      <c r="CG4" s="120"/>
      <c r="CH4" s="120"/>
      <c r="CI4" s="120"/>
      <c r="CJ4" s="120"/>
      <c r="CK4" s="120"/>
      <c r="CL4" s="120"/>
      <c r="CM4" s="120"/>
      <c r="CN4" s="120"/>
      <c r="CO4" s="120"/>
      <c r="CP4" s="120"/>
      <c r="CQ4" s="120"/>
      <c r="CR4" s="120"/>
      <c r="CS4" s="120"/>
      <c r="CT4" s="6"/>
      <c r="CY4" s="320">
        <f>SUM(CY6:CY50)</f>
        <v>8</v>
      </c>
      <c r="CZ4" s="320">
        <f t="shared" ref="CZ4:DA4" si="0">SUM(CZ6:CZ50)</f>
        <v>8</v>
      </c>
      <c r="DA4" s="320">
        <f t="shared" si="0"/>
        <v>0</v>
      </c>
    </row>
    <row r="5" spans="2:105" ht="18" customHeight="1" thickBot="1">
      <c r="B5" s="5"/>
      <c r="D5" s="1" t="s">
        <v>414</v>
      </c>
      <c r="AH5" s="119"/>
      <c r="AI5" s="119"/>
      <c r="AJ5" s="119"/>
      <c r="AK5" s="119"/>
      <c r="AL5" s="119"/>
      <c r="AM5" s="119"/>
      <c r="AN5" s="119"/>
      <c r="AO5" s="119"/>
      <c r="AP5" s="119"/>
      <c r="AQ5" s="119"/>
      <c r="AR5" s="119"/>
      <c r="AS5" s="119"/>
      <c r="AT5" s="119"/>
      <c r="AU5" s="119"/>
      <c r="AV5" s="119"/>
      <c r="AW5" s="119"/>
      <c r="AX5" s="119"/>
      <c r="AY5" s="119"/>
      <c r="AZ5" s="119"/>
      <c r="BA5" s="119"/>
      <c r="BB5" s="119"/>
      <c r="BC5" s="119"/>
      <c r="BD5" s="119"/>
      <c r="BE5" s="119"/>
      <c r="BF5" s="119"/>
      <c r="BG5" s="119"/>
      <c r="BH5" s="119"/>
      <c r="BI5" s="119"/>
      <c r="BJ5" s="119"/>
      <c r="BK5" s="119"/>
      <c r="BL5" s="119"/>
      <c r="BM5" s="119"/>
      <c r="BN5" s="119"/>
      <c r="CG5" s="120"/>
      <c r="CH5" s="120"/>
      <c r="CI5" s="120"/>
      <c r="CJ5" s="120"/>
      <c r="CK5" s="120"/>
      <c r="CL5" s="120"/>
      <c r="CM5" s="120"/>
      <c r="CN5" s="120"/>
      <c r="CO5" s="120"/>
      <c r="CP5" s="120"/>
      <c r="CQ5" s="120"/>
      <c r="CR5" s="120"/>
      <c r="CS5" s="120"/>
      <c r="CT5" s="6"/>
    </row>
    <row r="6" spans="2:105" ht="3.75" customHeight="1">
      <c r="B6" s="5"/>
      <c r="D6" s="155"/>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A6" s="156"/>
      <c r="BB6" s="156"/>
      <c r="BC6" s="156"/>
      <c r="BD6" s="156"/>
      <c r="BE6" s="156"/>
      <c r="BF6" s="156"/>
      <c r="BG6" s="156"/>
      <c r="BH6" s="156"/>
      <c r="BI6" s="156"/>
      <c r="BJ6" s="156"/>
      <c r="BK6" s="156"/>
      <c r="BL6" s="156"/>
      <c r="BM6" s="156"/>
      <c r="BN6" s="156"/>
      <c r="BO6" s="156"/>
      <c r="BP6" s="156"/>
      <c r="BQ6" s="156"/>
      <c r="BR6" s="156"/>
      <c r="BS6" s="156"/>
      <c r="BT6" s="156"/>
      <c r="BU6" s="156"/>
      <c r="BV6" s="156"/>
      <c r="BW6" s="156"/>
      <c r="BX6" s="156"/>
      <c r="BY6" s="156"/>
      <c r="BZ6" s="156"/>
      <c r="CA6" s="156"/>
      <c r="CB6" s="156"/>
      <c r="CC6" s="156"/>
      <c r="CD6" s="156"/>
      <c r="CE6" s="156"/>
      <c r="CF6" s="156"/>
      <c r="CG6" s="156"/>
      <c r="CH6" s="156"/>
      <c r="CI6" s="156"/>
      <c r="CJ6" s="156"/>
      <c r="CK6" s="156"/>
      <c r="CL6" s="156"/>
      <c r="CM6" s="156"/>
      <c r="CN6" s="156"/>
      <c r="CO6" s="156"/>
      <c r="CP6" s="156"/>
      <c r="CQ6" s="156"/>
      <c r="CR6" s="182"/>
      <c r="CT6" s="6"/>
      <c r="CY6" s="174"/>
      <c r="CZ6" s="174"/>
      <c r="DA6" s="174"/>
    </row>
    <row r="7" spans="2:105" ht="15" customHeight="1">
      <c r="B7" s="5"/>
      <c r="D7" s="173" t="s">
        <v>416</v>
      </c>
      <c r="E7" s="174"/>
      <c r="F7" s="174"/>
      <c r="G7" s="174"/>
      <c r="H7" s="174"/>
      <c r="I7" s="174"/>
      <c r="J7" s="174"/>
      <c r="K7" s="174"/>
      <c r="L7" s="174"/>
      <c r="M7" s="174"/>
      <c r="N7" s="174"/>
      <c r="O7" s="174"/>
      <c r="P7" s="174"/>
      <c r="Q7" s="174"/>
      <c r="R7" s="174"/>
      <c r="S7" s="174"/>
      <c r="T7" s="174"/>
      <c r="U7" s="174"/>
      <c r="V7" s="174"/>
      <c r="W7" s="174"/>
      <c r="X7" s="174"/>
      <c r="Y7" s="174"/>
      <c r="Z7" s="174"/>
      <c r="AA7" s="174"/>
      <c r="AB7" s="174"/>
      <c r="AC7" s="174"/>
      <c r="AD7" s="174"/>
      <c r="AE7" s="174"/>
      <c r="AF7" s="174"/>
      <c r="AG7" s="174"/>
      <c r="AH7" s="174"/>
      <c r="AI7" s="174"/>
      <c r="AJ7" s="174"/>
      <c r="AK7" s="174"/>
      <c r="AL7" s="174"/>
      <c r="AM7" s="174"/>
      <c r="AN7" s="174"/>
      <c r="AO7" s="174"/>
      <c r="AP7" s="174"/>
      <c r="AQ7" s="174"/>
      <c r="AR7" s="174"/>
      <c r="AS7" s="174"/>
      <c r="AT7" s="174"/>
      <c r="AU7" s="174"/>
      <c r="AV7" s="174"/>
      <c r="AW7" s="174"/>
      <c r="AX7" s="174"/>
      <c r="AY7" s="174"/>
      <c r="AZ7" s="174"/>
      <c r="BA7" s="174"/>
      <c r="BB7" s="174"/>
      <c r="BC7" s="174"/>
      <c r="BD7" s="174"/>
      <c r="BE7" s="174"/>
      <c r="BF7" s="174"/>
      <c r="BG7" s="174"/>
      <c r="BH7" s="174"/>
      <c r="BI7" s="174"/>
      <c r="BJ7" s="174"/>
      <c r="BK7" s="174"/>
      <c r="BL7" s="174"/>
      <c r="BM7" s="174"/>
      <c r="BN7" s="174"/>
      <c r="BO7" s="174"/>
      <c r="BP7" s="174"/>
      <c r="BQ7" s="174"/>
      <c r="BR7" s="174"/>
      <c r="BS7" s="174"/>
      <c r="BT7" s="174"/>
      <c r="BU7" s="174"/>
      <c r="BV7" s="174"/>
      <c r="BW7" s="174"/>
      <c r="BX7" s="174"/>
      <c r="BY7" s="174"/>
      <c r="BZ7" s="174"/>
      <c r="CA7" s="174"/>
      <c r="CB7" s="174"/>
      <c r="CC7" s="907" t="s">
        <v>712</v>
      </c>
      <c r="CD7" s="908"/>
      <c r="CE7" s="908"/>
      <c r="CF7" s="908"/>
      <c r="CG7" s="908"/>
      <c r="CH7" s="908"/>
      <c r="CI7" s="908"/>
      <c r="CJ7" s="908"/>
      <c r="CK7" s="908"/>
      <c r="CL7" s="908"/>
      <c r="CM7" s="908"/>
      <c r="CN7" s="908"/>
      <c r="CO7" s="908"/>
      <c r="CP7" s="909"/>
      <c r="CR7" s="158"/>
      <c r="CT7" s="6"/>
      <c r="CY7" s="318">
        <v>1</v>
      </c>
      <c r="CZ7" s="318">
        <f>IF(OR(CC7="選択して下さい",CC7=""),0,COUNTA(CC7))</f>
        <v>1</v>
      </c>
      <c r="DA7" s="318">
        <f t="shared" ref="DA7" si="1">CY7-CZ7</f>
        <v>0</v>
      </c>
    </row>
    <row r="8" spans="2:105" ht="15" customHeight="1">
      <c r="B8" s="5"/>
      <c r="D8" s="167" t="s">
        <v>406</v>
      </c>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68"/>
      <c r="CA8" s="168"/>
      <c r="CB8" s="168"/>
      <c r="CC8" s="910" t="s">
        <v>713</v>
      </c>
      <c r="CD8" s="910"/>
      <c r="CE8" s="910"/>
      <c r="CF8" s="910"/>
      <c r="CG8" s="910"/>
      <c r="CH8" s="910"/>
      <c r="CI8" s="910"/>
      <c r="CJ8" s="910"/>
      <c r="CK8" s="910"/>
      <c r="CL8" s="910"/>
      <c r="CM8" s="910"/>
      <c r="CN8" s="910"/>
      <c r="CO8" s="910"/>
      <c r="CP8" s="910"/>
      <c r="CR8" s="158"/>
      <c r="CT8" s="6"/>
      <c r="CY8" s="318">
        <v>1</v>
      </c>
      <c r="CZ8" s="318">
        <f>IF(OR(CC8="確認して✔を選択して下さい",CC8=""),0,COUNTA(CC8))</f>
        <v>1</v>
      </c>
      <c r="DA8" s="318">
        <f t="shared" ref="DA8" si="2">CY8-CZ8</f>
        <v>0</v>
      </c>
    </row>
    <row r="9" spans="2:105" ht="15" customHeight="1">
      <c r="B9" s="5"/>
      <c r="D9" s="167" t="s">
        <v>407</v>
      </c>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BT9" s="184"/>
      <c r="BU9" s="184"/>
      <c r="BV9" s="184"/>
      <c r="BW9" s="184"/>
      <c r="BX9" s="184"/>
      <c r="BY9" s="184"/>
      <c r="BZ9" s="184"/>
      <c r="CA9" s="184"/>
      <c r="CB9" s="184"/>
      <c r="CC9" s="910" t="s">
        <v>713</v>
      </c>
      <c r="CD9" s="910"/>
      <c r="CE9" s="910"/>
      <c r="CF9" s="910"/>
      <c r="CG9" s="910"/>
      <c r="CH9" s="910"/>
      <c r="CI9" s="910"/>
      <c r="CJ9" s="910"/>
      <c r="CK9" s="910"/>
      <c r="CL9" s="910"/>
      <c r="CM9" s="910"/>
      <c r="CN9" s="910"/>
      <c r="CO9" s="910"/>
      <c r="CP9" s="910"/>
      <c r="CR9" s="158"/>
      <c r="CT9" s="6"/>
      <c r="CY9" s="318">
        <v>1</v>
      </c>
      <c r="CZ9" s="318">
        <f t="shared" ref="CZ9:CZ13" si="3">IF(OR(CC9="確認して✔を選択して下さい",CC9=""),0,COUNTA(CC9))</f>
        <v>1</v>
      </c>
      <c r="DA9" s="318">
        <f t="shared" ref="DA9:DA13" si="4">CY9-CZ9</f>
        <v>0</v>
      </c>
    </row>
    <row r="10" spans="2:105" ht="15" customHeight="1">
      <c r="B10" s="5"/>
      <c r="D10" s="167" t="s">
        <v>408</v>
      </c>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168"/>
      <c r="BU10" s="168"/>
      <c r="BV10" s="168"/>
      <c r="BW10" s="168"/>
      <c r="BX10" s="168"/>
      <c r="BY10" s="168"/>
      <c r="BZ10" s="168"/>
      <c r="CA10" s="168"/>
      <c r="CB10" s="168"/>
      <c r="CC10" s="910" t="s">
        <v>713</v>
      </c>
      <c r="CD10" s="910"/>
      <c r="CE10" s="910"/>
      <c r="CF10" s="910"/>
      <c r="CG10" s="910"/>
      <c r="CH10" s="910"/>
      <c r="CI10" s="910"/>
      <c r="CJ10" s="910"/>
      <c r="CK10" s="910"/>
      <c r="CL10" s="910"/>
      <c r="CM10" s="910"/>
      <c r="CN10" s="910"/>
      <c r="CO10" s="910"/>
      <c r="CP10" s="910"/>
      <c r="CR10" s="158"/>
      <c r="CT10" s="6"/>
      <c r="CY10" s="318">
        <v>1</v>
      </c>
      <c r="CZ10" s="318">
        <f t="shared" si="3"/>
        <v>1</v>
      </c>
      <c r="DA10" s="318">
        <f t="shared" si="4"/>
        <v>0</v>
      </c>
    </row>
    <row r="11" spans="2:105" ht="15" customHeight="1">
      <c r="B11" s="5"/>
      <c r="D11" s="167" t="s">
        <v>409</v>
      </c>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949" t="s">
        <v>405</v>
      </c>
      <c r="BP11" s="950"/>
      <c r="BQ11" s="950"/>
      <c r="BR11" s="950"/>
      <c r="BS11" s="951"/>
      <c r="BT11" s="959" t="str">
        <f>IF(様式1!AD65="（最寄りの東北電力ネットワークの電柱をご記載ください。不明な場合は「不明」を選択してください。）","",様式1!AD65)</f>
        <v>ゴルフ場線10</v>
      </c>
      <c r="BU11" s="959"/>
      <c r="BV11" s="959"/>
      <c r="BW11" s="959"/>
      <c r="BX11" s="959"/>
      <c r="BY11" s="959"/>
      <c r="BZ11" s="959"/>
      <c r="CA11" s="959"/>
      <c r="CB11" s="960"/>
      <c r="CC11" s="910" t="s">
        <v>713</v>
      </c>
      <c r="CD11" s="910"/>
      <c r="CE11" s="910"/>
      <c r="CF11" s="910"/>
      <c r="CG11" s="910"/>
      <c r="CH11" s="910"/>
      <c r="CI11" s="910"/>
      <c r="CJ11" s="910"/>
      <c r="CK11" s="910"/>
      <c r="CL11" s="910"/>
      <c r="CM11" s="910"/>
      <c r="CN11" s="910"/>
      <c r="CO11" s="910"/>
      <c r="CP11" s="910"/>
      <c r="CR11" s="158"/>
      <c r="CT11" s="6"/>
      <c r="CY11" s="318">
        <v>1</v>
      </c>
      <c r="CZ11" s="318">
        <f t="shared" si="3"/>
        <v>1</v>
      </c>
      <c r="DA11" s="318">
        <f t="shared" si="4"/>
        <v>0</v>
      </c>
    </row>
    <row r="12" spans="2:105" ht="15" customHeight="1">
      <c r="B12" s="5"/>
      <c r="D12" s="167" t="s">
        <v>412</v>
      </c>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168"/>
      <c r="BK12" s="168"/>
      <c r="BL12" s="168"/>
      <c r="BM12" s="168"/>
      <c r="BN12" s="168"/>
      <c r="BO12" s="168"/>
      <c r="BP12" s="168"/>
      <c r="BQ12" s="168"/>
      <c r="BR12" s="168"/>
      <c r="BS12" s="168"/>
      <c r="BT12" s="168"/>
      <c r="BU12" s="168"/>
      <c r="BV12" s="168"/>
      <c r="BW12" s="168"/>
      <c r="BX12" s="168"/>
      <c r="BY12" s="168"/>
      <c r="BZ12" s="168"/>
      <c r="CA12" s="168"/>
      <c r="CB12" s="183"/>
      <c r="CC12" s="910" t="s">
        <v>713</v>
      </c>
      <c r="CD12" s="910"/>
      <c r="CE12" s="910"/>
      <c r="CF12" s="910"/>
      <c r="CG12" s="910"/>
      <c r="CH12" s="910"/>
      <c r="CI12" s="910"/>
      <c r="CJ12" s="910"/>
      <c r="CK12" s="910"/>
      <c r="CL12" s="910"/>
      <c r="CM12" s="910"/>
      <c r="CN12" s="910"/>
      <c r="CO12" s="910"/>
      <c r="CP12" s="910"/>
      <c r="CR12" s="158"/>
      <c r="CT12" s="6"/>
      <c r="CY12" s="318">
        <v>1</v>
      </c>
      <c r="CZ12" s="318">
        <f t="shared" si="3"/>
        <v>1</v>
      </c>
      <c r="DA12" s="318">
        <f t="shared" si="4"/>
        <v>0</v>
      </c>
    </row>
    <row r="13" spans="2:105" ht="15" customHeight="1">
      <c r="B13" s="5"/>
      <c r="D13" s="167" t="s">
        <v>410</v>
      </c>
      <c r="E13" s="168"/>
      <c r="F13" s="168"/>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168"/>
      <c r="BK13" s="168"/>
      <c r="BL13" s="168"/>
      <c r="BM13" s="168"/>
      <c r="BN13" s="168"/>
      <c r="BO13" s="168"/>
      <c r="BP13" s="168"/>
      <c r="BQ13" s="168"/>
      <c r="BR13" s="168"/>
      <c r="BS13" s="168"/>
      <c r="BT13" s="168"/>
      <c r="BU13" s="168"/>
      <c r="BV13" s="168"/>
      <c r="BW13" s="168"/>
      <c r="BX13" s="168"/>
      <c r="BY13" s="168"/>
      <c r="BZ13" s="168"/>
      <c r="CA13" s="168"/>
      <c r="CB13" s="168"/>
      <c r="CC13" s="957" t="s">
        <v>713</v>
      </c>
      <c r="CD13" s="957"/>
      <c r="CE13" s="957"/>
      <c r="CF13" s="957"/>
      <c r="CG13" s="957"/>
      <c r="CH13" s="957"/>
      <c r="CI13" s="957"/>
      <c r="CJ13" s="957"/>
      <c r="CK13" s="957"/>
      <c r="CL13" s="957"/>
      <c r="CM13" s="957"/>
      <c r="CN13" s="957"/>
      <c r="CO13" s="957"/>
      <c r="CP13" s="957"/>
      <c r="CR13" s="158"/>
      <c r="CT13" s="6"/>
      <c r="CY13" s="318">
        <v>1</v>
      </c>
      <c r="CZ13" s="318">
        <f t="shared" si="3"/>
        <v>1</v>
      </c>
      <c r="DA13" s="318">
        <f t="shared" si="4"/>
        <v>0</v>
      </c>
    </row>
    <row r="14" spans="2:105" ht="3.75" customHeight="1" thickBot="1">
      <c r="B14" s="5"/>
      <c r="D14" s="159"/>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60"/>
      <c r="AU14" s="160"/>
      <c r="AV14" s="160"/>
      <c r="AW14" s="160"/>
      <c r="AX14" s="160"/>
      <c r="AY14" s="160"/>
      <c r="AZ14" s="160"/>
      <c r="BA14" s="160"/>
      <c r="BB14" s="160"/>
      <c r="BC14" s="160"/>
      <c r="BD14" s="160"/>
      <c r="BE14" s="160"/>
      <c r="BF14" s="160"/>
      <c r="BG14" s="160"/>
      <c r="BH14" s="160"/>
      <c r="BI14" s="160"/>
      <c r="BJ14" s="160"/>
      <c r="BK14" s="160"/>
      <c r="BL14" s="160"/>
      <c r="BM14" s="160"/>
      <c r="BN14" s="160"/>
      <c r="BO14" s="160"/>
      <c r="BP14" s="160"/>
      <c r="BQ14" s="160"/>
      <c r="BR14" s="160"/>
      <c r="BS14" s="160"/>
      <c r="BT14" s="160"/>
      <c r="BU14" s="160"/>
      <c r="BV14" s="160"/>
      <c r="BW14" s="160"/>
      <c r="BX14" s="160"/>
      <c r="BY14" s="160"/>
      <c r="BZ14" s="160"/>
      <c r="CA14" s="160"/>
      <c r="CB14" s="160"/>
      <c r="CC14" s="160"/>
      <c r="CD14" s="160"/>
      <c r="CE14" s="160"/>
      <c r="CF14" s="160"/>
      <c r="CG14" s="160"/>
      <c r="CH14" s="160"/>
      <c r="CI14" s="160"/>
      <c r="CJ14" s="160"/>
      <c r="CK14" s="160"/>
      <c r="CL14" s="160"/>
      <c r="CM14" s="160"/>
      <c r="CN14" s="160"/>
      <c r="CO14" s="160"/>
      <c r="CP14" s="160"/>
      <c r="CQ14" s="160"/>
      <c r="CR14" s="162"/>
      <c r="CT14" s="6"/>
    </row>
    <row r="15" spans="2:105" ht="3.75" customHeight="1">
      <c r="B15" s="5"/>
      <c r="CT15" s="6"/>
    </row>
    <row r="16" spans="2:105" ht="18" customHeight="1">
      <c r="B16" s="5"/>
      <c r="C16" s="622" t="s">
        <v>411</v>
      </c>
      <c r="D16" s="623"/>
      <c r="E16" s="623"/>
      <c r="F16" s="623"/>
      <c r="G16" s="623"/>
      <c r="H16" s="623"/>
      <c r="I16" s="623"/>
      <c r="J16" s="623"/>
      <c r="K16" s="623"/>
      <c r="L16" s="623"/>
      <c r="M16" s="623"/>
      <c r="N16" s="623"/>
      <c r="O16" s="623"/>
      <c r="P16" s="623"/>
      <c r="Q16" s="623"/>
      <c r="R16" s="623"/>
      <c r="S16" s="623"/>
      <c r="T16" s="623"/>
      <c r="U16" s="623"/>
      <c r="V16" s="623"/>
      <c r="W16" s="623"/>
      <c r="X16" s="623"/>
      <c r="Y16" s="623"/>
      <c r="Z16" s="623"/>
      <c r="AA16" s="623"/>
      <c r="AB16" s="623"/>
      <c r="AC16" s="623"/>
      <c r="AD16" s="623"/>
      <c r="AE16" s="623"/>
      <c r="AF16" s="623"/>
      <c r="AG16" s="623"/>
      <c r="AH16" s="623"/>
      <c r="AI16" s="623"/>
      <c r="AJ16" s="623"/>
      <c r="AK16" s="623"/>
      <c r="AL16" s="623"/>
      <c r="AM16" s="623"/>
      <c r="AN16" s="623"/>
      <c r="AO16" s="623"/>
      <c r="AP16" s="623"/>
      <c r="AQ16" s="623"/>
      <c r="AR16" s="623"/>
      <c r="AS16" s="623"/>
      <c r="AT16" s="623"/>
      <c r="AU16" s="623"/>
      <c r="AV16" s="623"/>
      <c r="AW16" s="623"/>
      <c r="AX16" s="623"/>
      <c r="AY16" s="623"/>
      <c r="AZ16" s="623"/>
      <c r="BA16" s="623"/>
      <c r="BB16" s="623"/>
      <c r="BC16" s="623"/>
      <c r="BD16" s="623"/>
      <c r="BE16" s="623"/>
      <c r="BF16" s="623"/>
      <c r="BG16" s="623"/>
      <c r="BH16" s="623"/>
      <c r="BI16" s="623"/>
      <c r="BJ16" s="623"/>
      <c r="BK16" s="623"/>
      <c r="BL16" s="623"/>
      <c r="BM16" s="623"/>
      <c r="BN16" s="623"/>
      <c r="BO16" s="623"/>
      <c r="BP16" s="623"/>
      <c r="BQ16" s="623"/>
      <c r="BR16" s="623"/>
      <c r="BS16" s="623"/>
      <c r="BT16" s="623"/>
      <c r="BU16" s="623"/>
      <c r="BV16" s="623"/>
      <c r="BW16" s="623"/>
      <c r="BX16" s="623"/>
      <c r="BY16" s="623"/>
      <c r="BZ16" s="623"/>
      <c r="CA16" s="623"/>
      <c r="CB16" s="623"/>
      <c r="CC16" s="623"/>
      <c r="CD16" s="623"/>
      <c r="CE16" s="623"/>
      <c r="CF16" s="623"/>
      <c r="CG16" s="623"/>
      <c r="CH16" s="623"/>
      <c r="CI16" s="623"/>
      <c r="CJ16" s="623"/>
      <c r="CK16" s="623"/>
      <c r="CL16" s="623"/>
      <c r="CM16" s="623"/>
      <c r="CN16" s="623"/>
      <c r="CO16" s="623"/>
      <c r="CP16" s="623"/>
      <c r="CQ16" s="623"/>
      <c r="CR16" s="623"/>
      <c r="CS16" s="624"/>
      <c r="CT16" s="6"/>
    </row>
    <row r="17" spans="2:98" ht="18" customHeight="1">
      <c r="B17" s="5"/>
      <c r="C17" s="625"/>
      <c r="D17" s="427"/>
      <c r="E17" s="427"/>
      <c r="F17" s="427"/>
      <c r="G17" s="427"/>
      <c r="H17" s="427"/>
      <c r="I17" s="427"/>
      <c r="J17" s="427"/>
      <c r="K17" s="427"/>
      <c r="L17" s="427"/>
      <c r="M17" s="427"/>
      <c r="N17" s="427"/>
      <c r="O17" s="427"/>
      <c r="P17" s="427"/>
      <c r="Q17" s="427"/>
      <c r="R17" s="427"/>
      <c r="S17" s="427"/>
      <c r="T17" s="427"/>
      <c r="U17" s="427"/>
      <c r="V17" s="427"/>
      <c r="W17" s="427"/>
      <c r="X17" s="427"/>
      <c r="Y17" s="427"/>
      <c r="Z17" s="427"/>
      <c r="AA17" s="427"/>
      <c r="AB17" s="427"/>
      <c r="AC17" s="427"/>
      <c r="AD17" s="427"/>
      <c r="AE17" s="427"/>
      <c r="AF17" s="427"/>
      <c r="AG17" s="427"/>
      <c r="AH17" s="427"/>
      <c r="AI17" s="427"/>
      <c r="AJ17" s="427"/>
      <c r="AK17" s="427"/>
      <c r="AL17" s="427"/>
      <c r="AM17" s="427"/>
      <c r="AN17" s="427"/>
      <c r="AO17" s="427"/>
      <c r="AP17" s="427"/>
      <c r="AQ17" s="427"/>
      <c r="AR17" s="427"/>
      <c r="AS17" s="427"/>
      <c r="AT17" s="427"/>
      <c r="AU17" s="427"/>
      <c r="AV17" s="427"/>
      <c r="AW17" s="427"/>
      <c r="AX17" s="427"/>
      <c r="AY17" s="427"/>
      <c r="AZ17" s="427"/>
      <c r="BA17" s="427"/>
      <c r="BB17" s="427"/>
      <c r="BC17" s="427"/>
      <c r="BD17" s="427"/>
      <c r="BE17" s="427"/>
      <c r="BF17" s="427"/>
      <c r="BG17" s="427"/>
      <c r="BH17" s="427"/>
      <c r="BI17" s="427"/>
      <c r="BJ17" s="427"/>
      <c r="BK17" s="427"/>
      <c r="BL17" s="427"/>
      <c r="BM17" s="427"/>
      <c r="BN17" s="427"/>
      <c r="BO17" s="427"/>
      <c r="BP17" s="427"/>
      <c r="BQ17" s="427"/>
      <c r="BR17" s="427"/>
      <c r="BS17" s="427"/>
      <c r="BT17" s="427"/>
      <c r="BU17" s="427"/>
      <c r="BV17" s="427"/>
      <c r="BW17" s="427"/>
      <c r="BX17" s="427"/>
      <c r="BY17" s="427"/>
      <c r="BZ17" s="427"/>
      <c r="CA17" s="427"/>
      <c r="CB17" s="427"/>
      <c r="CC17" s="427"/>
      <c r="CD17" s="427"/>
      <c r="CE17" s="427"/>
      <c r="CF17" s="427"/>
      <c r="CG17" s="427"/>
      <c r="CH17" s="427"/>
      <c r="CI17" s="427"/>
      <c r="CJ17" s="427"/>
      <c r="CK17" s="427"/>
      <c r="CL17" s="427"/>
      <c r="CM17" s="427"/>
      <c r="CN17" s="427"/>
      <c r="CO17" s="427"/>
      <c r="CP17" s="427"/>
      <c r="CQ17" s="427"/>
      <c r="CR17" s="427"/>
      <c r="CS17" s="626"/>
      <c r="CT17" s="6"/>
    </row>
    <row r="18" spans="2:98" ht="18" customHeight="1">
      <c r="B18" s="5"/>
      <c r="C18" s="625"/>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c r="AI18" s="427"/>
      <c r="AJ18" s="427"/>
      <c r="AK18" s="427"/>
      <c r="AL18" s="427"/>
      <c r="AM18" s="427"/>
      <c r="AN18" s="427"/>
      <c r="AO18" s="427"/>
      <c r="AP18" s="427"/>
      <c r="AQ18" s="427"/>
      <c r="AR18" s="427"/>
      <c r="AS18" s="427"/>
      <c r="AT18" s="427"/>
      <c r="AU18" s="427"/>
      <c r="AV18" s="427"/>
      <c r="AW18" s="427"/>
      <c r="AX18" s="427"/>
      <c r="AY18" s="427"/>
      <c r="AZ18" s="427"/>
      <c r="BA18" s="427"/>
      <c r="BB18" s="427"/>
      <c r="BC18" s="427"/>
      <c r="BD18" s="427"/>
      <c r="BE18" s="427"/>
      <c r="BF18" s="427"/>
      <c r="BG18" s="427"/>
      <c r="BH18" s="427"/>
      <c r="BI18" s="427"/>
      <c r="BJ18" s="427"/>
      <c r="BK18" s="427"/>
      <c r="BL18" s="427"/>
      <c r="BM18" s="427"/>
      <c r="BN18" s="427"/>
      <c r="BO18" s="427"/>
      <c r="BP18" s="427"/>
      <c r="BQ18" s="427"/>
      <c r="BR18" s="427"/>
      <c r="BS18" s="427"/>
      <c r="BT18" s="427"/>
      <c r="BU18" s="427"/>
      <c r="BV18" s="427"/>
      <c r="BW18" s="427"/>
      <c r="BX18" s="427"/>
      <c r="BY18" s="427"/>
      <c r="BZ18" s="427"/>
      <c r="CA18" s="427"/>
      <c r="CB18" s="427"/>
      <c r="CC18" s="427"/>
      <c r="CD18" s="427"/>
      <c r="CE18" s="427"/>
      <c r="CF18" s="427"/>
      <c r="CG18" s="427"/>
      <c r="CH18" s="427"/>
      <c r="CI18" s="427"/>
      <c r="CJ18" s="427"/>
      <c r="CK18" s="427"/>
      <c r="CL18" s="427"/>
      <c r="CM18" s="427"/>
      <c r="CN18" s="427"/>
      <c r="CO18" s="427"/>
      <c r="CP18" s="427"/>
      <c r="CQ18" s="427"/>
      <c r="CR18" s="427"/>
      <c r="CS18" s="626"/>
      <c r="CT18" s="6"/>
    </row>
    <row r="19" spans="2:98" ht="18" customHeight="1">
      <c r="B19" s="5"/>
      <c r="C19" s="625"/>
      <c r="D19" s="427"/>
      <c r="E19" s="427"/>
      <c r="F19" s="427"/>
      <c r="G19" s="427"/>
      <c r="H19" s="427"/>
      <c r="I19" s="427"/>
      <c r="J19" s="427"/>
      <c r="K19" s="427"/>
      <c r="L19" s="427"/>
      <c r="M19" s="427"/>
      <c r="N19" s="427"/>
      <c r="O19" s="427"/>
      <c r="P19" s="427"/>
      <c r="Q19" s="427"/>
      <c r="R19" s="427"/>
      <c r="S19" s="427"/>
      <c r="T19" s="427"/>
      <c r="U19" s="427"/>
      <c r="V19" s="427"/>
      <c r="W19" s="427"/>
      <c r="X19" s="427"/>
      <c r="Y19" s="427"/>
      <c r="Z19" s="427"/>
      <c r="AA19" s="427"/>
      <c r="AB19" s="427"/>
      <c r="AC19" s="427"/>
      <c r="AD19" s="427"/>
      <c r="AE19" s="427"/>
      <c r="AF19" s="427"/>
      <c r="AG19" s="427"/>
      <c r="AH19" s="427"/>
      <c r="AI19" s="427"/>
      <c r="AJ19" s="427"/>
      <c r="AK19" s="427"/>
      <c r="AL19" s="427"/>
      <c r="AM19" s="427"/>
      <c r="AN19" s="427"/>
      <c r="AO19" s="427"/>
      <c r="AP19" s="427"/>
      <c r="AQ19" s="427"/>
      <c r="AR19" s="427"/>
      <c r="AS19" s="427"/>
      <c r="AT19" s="427"/>
      <c r="AU19" s="427"/>
      <c r="AV19" s="427"/>
      <c r="AW19" s="427"/>
      <c r="AX19" s="427"/>
      <c r="AY19" s="427"/>
      <c r="AZ19" s="427"/>
      <c r="BA19" s="427"/>
      <c r="BB19" s="427"/>
      <c r="BC19" s="427"/>
      <c r="BD19" s="427"/>
      <c r="BE19" s="427"/>
      <c r="BF19" s="427"/>
      <c r="BG19" s="427"/>
      <c r="BH19" s="427"/>
      <c r="BI19" s="427"/>
      <c r="BJ19" s="427"/>
      <c r="BK19" s="427"/>
      <c r="BL19" s="427"/>
      <c r="BM19" s="427"/>
      <c r="BN19" s="427"/>
      <c r="BO19" s="427"/>
      <c r="BP19" s="427"/>
      <c r="BQ19" s="427"/>
      <c r="BR19" s="427"/>
      <c r="BS19" s="427"/>
      <c r="BT19" s="427"/>
      <c r="BU19" s="427"/>
      <c r="BV19" s="427"/>
      <c r="BW19" s="427"/>
      <c r="BX19" s="427"/>
      <c r="BY19" s="427"/>
      <c r="BZ19" s="427"/>
      <c r="CA19" s="427"/>
      <c r="CB19" s="427"/>
      <c r="CC19" s="427"/>
      <c r="CD19" s="427"/>
      <c r="CE19" s="427"/>
      <c r="CF19" s="427"/>
      <c r="CG19" s="427"/>
      <c r="CH19" s="427"/>
      <c r="CI19" s="427"/>
      <c r="CJ19" s="427"/>
      <c r="CK19" s="427"/>
      <c r="CL19" s="427"/>
      <c r="CM19" s="427"/>
      <c r="CN19" s="427"/>
      <c r="CO19" s="427"/>
      <c r="CP19" s="427"/>
      <c r="CQ19" s="427"/>
      <c r="CR19" s="427"/>
      <c r="CS19" s="626"/>
      <c r="CT19" s="6"/>
    </row>
    <row r="20" spans="2:98" ht="18" customHeight="1">
      <c r="B20" s="5"/>
      <c r="C20" s="625"/>
      <c r="D20" s="427"/>
      <c r="E20" s="427"/>
      <c r="F20" s="427"/>
      <c r="G20" s="427"/>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c r="AF20" s="427"/>
      <c r="AG20" s="427"/>
      <c r="AH20" s="427"/>
      <c r="AI20" s="427"/>
      <c r="AJ20" s="427"/>
      <c r="AK20" s="427"/>
      <c r="AL20" s="427"/>
      <c r="AM20" s="427"/>
      <c r="AN20" s="427"/>
      <c r="AO20" s="427"/>
      <c r="AP20" s="427"/>
      <c r="AQ20" s="427"/>
      <c r="AR20" s="427"/>
      <c r="AS20" s="427"/>
      <c r="AT20" s="427"/>
      <c r="AU20" s="427"/>
      <c r="AV20" s="427"/>
      <c r="AW20" s="427"/>
      <c r="AX20" s="427"/>
      <c r="AY20" s="427"/>
      <c r="AZ20" s="427"/>
      <c r="BA20" s="427"/>
      <c r="BB20" s="427"/>
      <c r="BC20" s="427"/>
      <c r="BD20" s="427"/>
      <c r="BE20" s="427"/>
      <c r="BF20" s="427"/>
      <c r="BG20" s="427"/>
      <c r="BH20" s="427"/>
      <c r="BI20" s="427"/>
      <c r="BJ20" s="427"/>
      <c r="BK20" s="427"/>
      <c r="BL20" s="427"/>
      <c r="BM20" s="427"/>
      <c r="BN20" s="427"/>
      <c r="BO20" s="427"/>
      <c r="BP20" s="427"/>
      <c r="BQ20" s="427"/>
      <c r="BR20" s="427"/>
      <c r="BS20" s="427"/>
      <c r="BT20" s="427"/>
      <c r="BU20" s="427"/>
      <c r="BV20" s="427"/>
      <c r="BW20" s="427"/>
      <c r="BX20" s="427"/>
      <c r="BY20" s="427"/>
      <c r="BZ20" s="427"/>
      <c r="CA20" s="427"/>
      <c r="CB20" s="427"/>
      <c r="CC20" s="427"/>
      <c r="CD20" s="427"/>
      <c r="CE20" s="427"/>
      <c r="CF20" s="427"/>
      <c r="CG20" s="427"/>
      <c r="CH20" s="427"/>
      <c r="CI20" s="427"/>
      <c r="CJ20" s="427"/>
      <c r="CK20" s="427"/>
      <c r="CL20" s="427"/>
      <c r="CM20" s="427"/>
      <c r="CN20" s="427"/>
      <c r="CO20" s="427"/>
      <c r="CP20" s="427"/>
      <c r="CQ20" s="427"/>
      <c r="CR20" s="427"/>
      <c r="CS20" s="626"/>
      <c r="CT20" s="6"/>
    </row>
    <row r="21" spans="2:98" ht="18" customHeight="1">
      <c r="B21" s="5"/>
      <c r="C21" s="625"/>
      <c r="D21" s="427"/>
      <c r="E21" s="427"/>
      <c r="F21" s="427"/>
      <c r="G21" s="427"/>
      <c r="H21" s="427"/>
      <c r="I21" s="427"/>
      <c r="J21" s="427"/>
      <c r="K21" s="427"/>
      <c r="L21" s="427"/>
      <c r="M21" s="427"/>
      <c r="N21" s="427"/>
      <c r="O21" s="427"/>
      <c r="P21" s="427"/>
      <c r="Q21" s="427"/>
      <c r="R21" s="427"/>
      <c r="S21" s="427"/>
      <c r="T21" s="427"/>
      <c r="U21" s="427"/>
      <c r="V21" s="427"/>
      <c r="W21" s="427"/>
      <c r="X21" s="427"/>
      <c r="Y21" s="427"/>
      <c r="Z21" s="427"/>
      <c r="AA21" s="427"/>
      <c r="AB21" s="427"/>
      <c r="AC21" s="427"/>
      <c r="AD21" s="427"/>
      <c r="AE21" s="427"/>
      <c r="AF21" s="427"/>
      <c r="AG21" s="427"/>
      <c r="AH21" s="427"/>
      <c r="AI21" s="427"/>
      <c r="AJ21" s="427"/>
      <c r="AK21" s="427"/>
      <c r="AL21" s="427"/>
      <c r="AM21" s="427"/>
      <c r="AN21" s="427"/>
      <c r="AO21" s="427"/>
      <c r="AP21" s="427"/>
      <c r="AQ21" s="427"/>
      <c r="AR21" s="427"/>
      <c r="AS21" s="427"/>
      <c r="AT21" s="427"/>
      <c r="AU21" s="427"/>
      <c r="AV21" s="427"/>
      <c r="AW21" s="427"/>
      <c r="AX21" s="427"/>
      <c r="AY21" s="427"/>
      <c r="AZ21" s="427"/>
      <c r="BA21" s="427"/>
      <c r="BB21" s="427"/>
      <c r="BC21" s="427"/>
      <c r="BD21" s="427"/>
      <c r="BE21" s="427"/>
      <c r="BF21" s="427"/>
      <c r="BG21" s="427"/>
      <c r="BH21" s="427"/>
      <c r="BI21" s="427"/>
      <c r="BJ21" s="427"/>
      <c r="BK21" s="427"/>
      <c r="BL21" s="427"/>
      <c r="BM21" s="427"/>
      <c r="BN21" s="427"/>
      <c r="BO21" s="427"/>
      <c r="BP21" s="427"/>
      <c r="BQ21" s="427"/>
      <c r="BR21" s="427"/>
      <c r="BS21" s="427"/>
      <c r="BT21" s="427"/>
      <c r="BU21" s="427"/>
      <c r="BV21" s="427"/>
      <c r="BW21" s="427"/>
      <c r="BX21" s="427"/>
      <c r="BY21" s="427"/>
      <c r="BZ21" s="427"/>
      <c r="CA21" s="427"/>
      <c r="CB21" s="427"/>
      <c r="CC21" s="427"/>
      <c r="CD21" s="427"/>
      <c r="CE21" s="427"/>
      <c r="CF21" s="427"/>
      <c r="CG21" s="427"/>
      <c r="CH21" s="427"/>
      <c r="CI21" s="427"/>
      <c r="CJ21" s="427"/>
      <c r="CK21" s="427"/>
      <c r="CL21" s="427"/>
      <c r="CM21" s="427"/>
      <c r="CN21" s="427"/>
      <c r="CO21" s="427"/>
      <c r="CP21" s="427"/>
      <c r="CQ21" s="427"/>
      <c r="CR21" s="427"/>
      <c r="CS21" s="626"/>
      <c r="CT21" s="6"/>
    </row>
    <row r="22" spans="2:98" ht="18" customHeight="1">
      <c r="B22" s="5"/>
      <c r="C22" s="625"/>
      <c r="D22" s="427"/>
      <c r="E22" s="427"/>
      <c r="F22" s="427"/>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7"/>
      <c r="AH22" s="427"/>
      <c r="AI22" s="427"/>
      <c r="AJ22" s="427"/>
      <c r="AK22" s="427"/>
      <c r="AL22" s="427"/>
      <c r="AM22" s="427"/>
      <c r="AN22" s="427"/>
      <c r="AO22" s="427"/>
      <c r="AP22" s="427"/>
      <c r="AQ22" s="427"/>
      <c r="AR22" s="427"/>
      <c r="AS22" s="427"/>
      <c r="AT22" s="427"/>
      <c r="AU22" s="427"/>
      <c r="AV22" s="427"/>
      <c r="AW22" s="427"/>
      <c r="AX22" s="427"/>
      <c r="AY22" s="427"/>
      <c r="AZ22" s="427"/>
      <c r="BA22" s="427"/>
      <c r="BB22" s="427"/>
      <c r="BC22" s="427"/>
      <c r="BD22" s="427"/>
      <c r="BE22" s="427"/>
      <c r="BF22" s="427"/>
      <c r="BG22" s="427"/>
      <c r="BH22" s="427"/>
      <c r="BI22" s="427"/>
      <c r="BJ22" s="427"/>
      <c r="BK22" s="427"/>
      <c r="BL22" s="427"/>
      <c r="BM22" s="427"/>
      <c r="BN22" s="427"/>
      <c r="BO22" s="427"/>
      <c r="BP22" s="427"/>
      <c r="BQ22" s="427"/>
      <c r="BR22" s="427"/>
      <c r="BS22" s="427"/>
      <c r="BT22" s="427"/>
      <c r="BU22" s="427"/>
      <c r="BV22" s="427"/>
      <c r="BW22" s="427"/>
      <c r="BX22" s="427"/>
      <c r="BY22" s="427"/>
      <c r="BZ22" s="427"/>
      <c r="CA22" s="427"/>
      <c r="CB22" s="427"/>
      <c r="CC22" s="427"/>
      <c r="CD22" s="427"/>
      <c r="CE22" s="427"/>
      <c r="CF22" s="427"/>
      <c r="CG22" s="427"/>
      <c r="CH22" s="427"/>
      <c r="CI22" s="427"/>
      <c r="CJ22" s="427"/>
      <c r="CK22" s="427"/>
      <c r="CL22" s="427"/>
      <c r="CM22" s="427"/>
      <c r="CN22" s="427"/>
      <c r="CO22" s="427"/>
      <c r="CP22" s="427"/>
      <c r="CQ22" s="427"/>
      <c r="CR22" s="427"/>
      <c r="CS22" s="626"/>
      <c r="CT22" s="6"/>
    </row>
    <row r="23" spans="2:98" ht="18" customHeight="1">
      <c r="B23" s="5"/>
      <c r="C23" s="625"/>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7"/>
      <c r="AH23" s="427"/>
      <c r="AI23" s="427"/>
      <c r="AJ23" s="427"/>
      <c r="AK23" s="427"/>
      <c r="AL23" s="427"/>
      <c r="AM23" s="427"/>
      <c r="AN23" s="427"/>
      <c r="AO23" s="427"/>
      <c r="AP23" s="427"/>
      <c r="AQ23" s="427"/>
      <c r="AR23" s="427"/>
      <c r="AS23" s="427"/>
      <c r="AT23" s="427"/>
      <c r="AU23" s="427"/>
      <c r="AV23" s="427"/>
      <c r="AW23" s="427"/>
      <c r="AX23" s="427"/>
      <c r="AY23" s="427"/>
      <c r="AZ23" s="427"/>
      <c r="BA23" s="427"/>
      <c r="BB23" s="427"/>
      <c r="BC23" s="427"/>
      <c r="BD23" s="427"/>
      <c r="BE23" s="427"/>
      <c r="BF23" s="427"/>
      <c r="BG23" s="427"/>
      <c r="BH23" s="427"/>
      <c r="BI23" s="427"/>
      <c r="BJ23" s="427"/>
      <c r="BK23" s="427"/>
      <c r="BL23" s="427"/>
      <c r="BM23" s="427"/>
      <c r="BN23" s="427"/>
      <c r="BO23" s="427"/>
      <c r="BP23" s="427"/>
      <c r="BQ23" s="427"/>
      <c r="BR23" s="427"/>
      <c r="BS23" s="427"/>
      <c r="BT23" s="427"/>
      <c r="BU23" s="427"/>
      <c r="BV23" s="427"/>
      <c r="BW23" s="427"/>
      <c r="BX23" s="427"/>
      <c r="BY23" s="427"/>
      <c r="BZ23" s="427"/>
      <c r="CA23" s="427"/>
      <c r="CB23" s="427"/>
      <c r="CC23" s="427"/>
      <c r="CD23" s="427"/>
      <c r="CE23" s="427"/>
      <c r="CF23" s="427"/>
      <c r="CG23" s="427"/>
      <c r="CH23" s="427"/>
      <c r="CI23" s="427"/>
      <c r="CJ23" s="427"/>
      <c r="CK23" s="427"/>
      <c r="CL23" s="427"/>
      <c r="CM23" s="427"/>
      <c r="CN23" s="427"/>
      <c r="CO23" s="427"/>
      <c r="CP23" s="427"/>
      <c r="CQ23" s="427"/>
      <c r="CR23" s="427"/>
      <c r="CS23" s="626"/>
      <c r="CT23" s="6"/>
    </row>
    <row r="24" spans="2:98" ht="18" customHeight="1">
      <c r="B24" s="5"/>
      <c r="C24" s="625"/>
      <c r="D24" s="427"/>
      <c r="E24" s="427"/>
      <c r="F24" s="427"/>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427"/>
      <c r="AE24" s="427"/>
      <c r="AF24" s="427"/>
      <c r="AG24" s="427"/>
      <c r="AH24" s="427"/>
      <c r="AI24" s="427"/>
      <c r="AJ24" s="427"/>
      <c r="AK24" s="427"/>
      <c r="AL24" s="427"/>
      <c r="AM24" s="427"/>
      <c r="AN24" s="427"/>
      <c r="AO24" s="427"/>
      <c r="AP24" s="427"/>
      <c r="AQ24" s="427"/>
      <c r="AR24" s="427"/>
      <c r="AS24" s="427"/>
      <c r="AT24" s="427"/>
      <c r="AU24" s="427"/>
      <c r="AV24" s="427"/>
      <c r="AW24" s="427"/>
      <c r="AX24" s="427"/>
      <c r="AY24" s="427"/>
      <c r="AZ24" s="427"/>
      <c r="BA24" s="427"/>
      <c r="BB24" s="427"/>
      <c r="BC24" s="427"/>
      <c r="BD24" s="427"/>
      <c r="BE24" s="427"/>
      <c r="BF24" s="427"/>
      <c r="BG24" s="427"/>
      <c r="BH24" s="427"/>
      <c r="BI24" s="427"/>
      <c r="BJ24" s="427"/>
      <c r="BK24" s="427"/>
      <c r="BL24" s="427"/>
      <c r="BM24" s="427"/>
      <c r="BN24" s="427"/>
      <c r="BO24" s="427"/>
      <c r="BP24" s="427"/>
      <c r="BQ24" s="427"/>
      <c r="BR24" s="427"/>
      <c r="BS24" s="427"/>
      <c r="BT24" s="427"/>
      <c r="BU24" s="427"/>
      <c r="BV24" s="427"/>
      <c r="BW24" s="427"/>
      <c r="BX24" s="427"/>
      <c r="BY24" s="427"/>
      <c r="BZ24" s="427"/>
      <c r="CA24" s="427"/>
      <c r="CB24" s="427"/>
      <c r="CC24" s="427"/>
      <c r="CD24" s="427"/>
      <c r="CE24" s="427"/>
      <c r="CF24" s="427"/>
      <c r="CG24" s="427"/>
      <c r="CH24" s="427"/>
      <c r="CI24" s="427"/>
      <c r="CJ24" s="427"/>
      <c r="CK24" s="427"/>
      <c r="CL24" s="427"/>
      <c r="CM24" s="427"/>
      <c r="CN24" s="427"/>
      <c r="CO24" s="427"/>
      <c r="CP24" s="427"/>
      <c r="CQ24" s="427"/>
      <c r="CR24" s="427"/>
      <c r="CS24" s="626"/>
      <c r="CT24" s="6"/>
    </row>
    <row r="25" spans="2:98" ht="18" customHeight="1">
      <c r="B25" s="5"/>
      <c r="C25" s="625"/>
      <c r="D25" s="427"/>
      <c r="E25" s="427"/>
      <c r="F25" s="427"/>
      <c r="G25" s="427"/>
      <c r="H25" s="427"/>
      <c r="I25" s="427"/>
      <c r="J25" s="427"/>
      <c r="K25" s="427"/>
      <c r="L25" s="427"/>
      <c r="M25" s="427"/>
      <c r="N25" s="427"/>
      <c r="O25" s="427"/>
      <c r="P25" s="427"/>
      <c r="Q25" s="427"/>
      <c r="R25" s="427"/>
      <c r="S25" s="427"/>
      <c r="T25" s="427"/>
      <c r="U25" s="427"/>
      <c r="V25" s="427"/>
      <c r="W25" s="427"/>
      <c r="X25" s="427"/>
      <c r="Y25" s="427"/>
      <c r="Z25" s="427"/>
      <c r="AA25" s="427"/>
      <c r="AB25" s="427"/>
      <c r="AC25" s="427"/>
      <c r="AD25" s="427"/>
      <c r="AE25" s="427"/>
      <c r="AF25" s="427"/>
      <c r="AG25" s="427"/>
      <c r="AH25" s="427"/>
      <c r="AI25" s="427"/>
      <c r="AJ25" s="427"/>
      <c r="AK25" s="427"/>
      <c r="AL25" s="427"/>
      <c r="AM25" s="427"/>
      <c r="AN25" s="427"/>
      <c r="AO25" s="427"/>
      <c r="AP25" s="427"/>
      <c r="AQ25" s="427"/>
      <c r="AR25" s="427"/>
      <c r="AS25" s="427"/>
      <c r="AT25" s="427"/>
      <c r="AU25" s="427"/>
      <c r="AV25" s="427"/>
      <c r="AW25" s="427"/>
      <c r="AX25" s="427"/>
      <c r="AY25" s="427"/>
      <c r="AZ25" s="427"/>
      <c r="BA25" s="427"/>
      <c r="BB25" s="427"/>
      <c r="BC25" s="427"/>
      <c r="BD25" s="427"/>
      <c r="BE25" s="427"/>
      <c r="BF25" s="427"/>
      <c r="BG25" s="427"/>
      <c r="BH25" s="427"/>
      <c r="BI25" s="427"/>
      <c r="BJ25" s="427"/>
      <c r="BK25" s="427"/>
      <c r="BL25" s="427"/>
      <c r="BM25" s="427"/>
      <c r="BN25" s="427"/>
      <c r="BO25" s="427"/>
      <c r="BP25" s="427"/>
      <c r="BQ25" s="427"/>
      <c r="BR25" s="427"/>
      <c r="BS25" s="427"/>
      <c r="BT25" s="427"/>
      <c r="BU25" s="427"/>
      <c r="BV25" s="427"/>
      <c r="BW25" s="427"/>
      <c r="BX25" s="427"/>
      <c r="BY25" s="427"/>
      <c r="BZ25" s="427"/>
      <c r="CA25" s="427"/>
      <c r="CB25" s="427"/>
      <c r="CC25" s="427"/>
      <c r="CD25" s="427"/>
      <c r="CE25" s="427"/>
      <c r="CF25" s="427"/>
      <c r="CG25" s="427"/>
      <c r="CH25" s="427"/>
      <c r="CI25" s="427"/>
      <c r="CJ25" s="427"/>
      <c r="CK25" s="427"/>
      <c r="CL25" s="427"/>
      <c r="CM25" s="427"/>
      <c r="CN25" s="427"/>
      <c r="CO25" s="427"/>
      <c r="CP25" s="427"/>
      <c r="CQ25" s="427"/>
      <c r="CR25" s="427"/>
      <c r="CS25" s="626"/>
      <c r="CT25" s="6"/>
    </row>
    <row r="26" spans="2:98" ht="18" customHeight="1">
      <c r="B26" s="5"/>
      <c r="C26" s="625"/>
      <c r="D26" s="427"/>
      <c r="E26" s="427"/>
      <c r="F26" s="427"/>
      <c r="G26" s="427"/>
      <c r="H26" s="427"/>
      <c r="I26" s="427"/>
      <c r="J26" s="427"/>
      <c r="K26" s="427"/>
      <c r="L26" s="427"/>
      <c r="M26" s="427"/>
      <c r="N26" s="427"/>
      <c r="O26" s="427"/>
      <c r="P26" s="427"/>
      <c r="Q26" s="427"/>
      <c r="R26" s="427"/>
      <c r="S26" s="427"/>
      <c r="T26" s="427"/>
      <c r="U26" s="427"/>
      <c r="V26" s="427"/>
      <c r="W26" s="427"/>
      <c r="X26" s="427"/>
      <c r="Y26" s="427"/>
      <c r="Z26" s="427"/>
      <c r="AA26" s="427"/>
      <c r="AB26" s="427"/>
      <c r="AC26" s="427"/>
      <c r="AD26" s="427"/>
      <c r="AE26" s="427"/>
      <c r="AF26" s="427"/>
      <c r="AG26" s="427"/>
      <c r="AH26" s="427"/>
      <c r="AI26" s="427"/>
      <c r="AJ26" s="427"/>
      <c r="AK26" s="427"/>
      <c r="AL26" s="427"/>
      <c r="AM26" s="427"/>
      <c r="AN26" s="427"/>
      <c r="AO26" s="427"/>
      <c r="AP26" s="427"/>
      <c r="AQ26" s="427"/>
      <c r="AR26" s="427"/>
      <c r="AS26" s="427"/>
      <c r="AT26" s="427"/>
      <c r="AU26" s="427"/>
      <c r="AV26" s="427"/>
      <c r="AW26" s="427"/>
      <c r="AX26" s="427"/>
      <c r="AY26" s="427"/>
      <c r="AZ26" s="427"/>
      <c r="BA26" s="427"/>
      <c r="BB26" s="427"/>
      <c r="BC26" s="427"/>
      <c r="BD26" s="427"/>
      <c r="BE26" s="427"/>
      <c r="BF26" s="427"/>
      <c r="BG26" s="427"/>
      <c r="BH26" s="427"/>
      <c r="BI26" s="427"/>
      <c r="BJ26" s="427"/>
      <c r="BK26" s="427"/>
      <c r="BL26" s="427"/>
      <c r="BM26" s="427"/>
      <c r="BN26" s="427"/>
      <c r="BO26" s="427"/>
      <c r="BP26" s="427"/>
      <c r="BQ26" s="427"/>
      <c r="BR26" s="427"/>
      <c r="BS26" s="427"/>
      <c r="BT26" s="427"/>
      <c r="BU26" s="427"/>
      <c r="BV26" s="427"/>
      <c r="BW26" s="427"/>
      <c r="BX26" s="427"/>
      <c r="BY26" s="427"/>
      <c r="BZ26" s="427"/>
      <c r="CA26" s="427"/>
      <c r="CB26" s="427"/>
      <c r="CC26" s="427"/>
      <c r="CD26" s="427"/>
      <c r="CE26" s="427"/>
      <c r="CF26" s="427"/>
      <c r="CG26" s="427"/>
      <c r="CH26" s="427"/>
      <c r="CI26" s="427"/>
      <c r="CJ26" s="427"/>
      <c r="CK26" s="427"/>
      <c r="CL26" s="427"/>
      <c r="CM26" s="427"/>
      <c r="CN26" s="427"/>
      <c r="CO26" s="427"/>
      <c r="CP26" s="427"/>
      <c r="CQ26" s="427"/>
      <c r="CR26" s="427"/>
      <c r="CS26" s="626"/>
      <c r="CT26" s="6"/>
    </row>
    <row r="27" spans="2:98" ht="18" customHeight="1">
      <c r="B27" s="5"/>
      <c r="C27" s="625"/>
      <c r="D27" s="427"/>
      <c r="E27" s="427"/>
      <c r="F27" s="427"/>
      <c r="G27" s="427"/>
      <c r="H27" s="427"/>
      <c r="I27" s="427"/>
      <c r="J27" s="427"/>
      <c r="K27" s="427"/>
      <c r="L27" s="427"/>
      <c r="M27" s="427"/>
      <c r="N27" s="427"/>
      <c r="O27" s="427"/>
      <c r="P27" s="427"/>
      <c r="Q27" s="427"/>
      <c r="R27" s="427"/>
      <c r="S27" s="427"/>
      <c r="T27" s="427"/>
      <c r="U27" s="427"/>
      <c r="V27" s="427"/>
      <c r="W27" s="427"/>
      <c r="X27" s="427"/>
      <c r="Y27" s="427"/>
      <c r="Z27" s="427"/>
      <c r="AA27" s="427"/>
      <c r="AB27" s="427"/>
      <c r="AC27" s="427"/>
      <c r="AD27" s="427"/>
      <c r="AE27" s="427"/>
      <c r="AF27" s="427"/>
      <c r="AG27" s="427"/>
      <c r="AH27" s="427"/>
      <c r="AI27" s="427"/>
      <c r="AJ27" s="427"/>
      <c r="AK27" s="427"/>
      <c r="AL27" s="427"/>
      <c r="AM27" s="427"/>
      <c r="AN27" s="427"/>
      <c r="AO27" s="427"/>
      <c r="AP27" s="427"/>
      <c r="AQ27" s="427"/>
      <c r="AR27" s="427"/>
      <c r="AS27" s="427"/>
      <c r="AT27" s="427"/>
      <c r="AU27" s="427"/>
      <c r="AV27" s="427"/>
      <c r="AW27" s="427"/>
      <c r="AX27" s="427"/>
      <c r="AY27" s="427"/>
      <c r="AZ27" s="427"/>
      <c r="BA27" s="427"/>
      <c r="BB27" s="427"/>
      <c r="BC27" s="427"/>
      <c r="BD27" s="427"/>
      <c r="BE27" s="427"/>
      <c r="BF27" s="427"/>
      <c r="BG27" s="427"/>
      <c r="BH27" s="427"/>
      <c r="BI27" s="427"/>
      <c r="BJ27" s="427"/>
      <c r="BK27" s="427"/>
      <c r="BL27" s="427"/>
      <c r="BM27" s="427"/>
      <c r="BN27" s="427"/>
      <c r="BO27" s="427"/>
      <c r="BP27" s="427"/>
      <c r="BQ27" s="427"/>
      <c r="BR27" s="427"/>
      <c r="BS27" s="427"/>
      <c r="BT27" s="427"/>
      <c r="BU27" s="427"/>
      <c r="BV27" s="427"/>
      <c r="BW27" s="427"/>
      <c r="BX27" s="427"/>
      <c r="BY27" s="427"/>
      <c r="BZ27" s="427"/>
      <c r="CA27" s="427"/>
      <c r="CB27" s="427"/>
      <c r="CC27" s="427"/>
      <c r="CD27" s="427"/>
      <c r="CE27" s="427"/>
      <c r="CF27" s="427"/>
      <c r="CG27" s="427"/>
      <c r="CH27" s="427"/>
      <c r="CI27" s="427"/>
      <c r="CJ27" s="427"/>
      <c r="CK27" s="427"/>
      <c r="CL27" s="427"/>
      <c r="CM27" s="427"/>
      <c r="CN27" s="427"/>
      <c r="CO27" s="427"/>
      <c r="CP27" s="427"/>
      <c r="CQ27" s="427"/>
      <c r="CR27" s="427"/>
      <c r="CS27" s="626"/>
      <c r="CT27" s="6"/>
    </row>
    <row r="28" spans="2:98" ht="18" customHeight="1">
      <c r="B28" s="5"/>
      <c r="C28" s="625"/>
      <c r="D28" s="427"/>
      <c r="E28" s="427"/>
      <c r="F28" s="427"/>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427"/>
      <c r="BA28" s="427"/>
      <c r="BB28" s="427"/>
      <c r="BC28" s="427"/>
      <c r="BD28" s="427"/>
      <c r="BE28" s="427"/>
      <c r="BF28" s="427"/>
      <c r="BG28" s="427"/>
      <c r="BH28" s="427"/>
      <c r="BI28" s="427"/>
      <c r="BJ28" s="427"/>
      <c r="BK28" s="427"/>
      <c r="BL28" s="427"/>
      <c r="BM28" s="427"/>
      <c r="BN28" s="427"/>
      <c r="BO28" s="427"/>
      <c r="BP28" s="427"/>
      <c r="BQ28" s="427"/>
      <c r="BR28" s="427"/>
      <c r="BS28" s="427"/>
      <c r="BT28" s="427"/>
      <c r="BU28" s="427"/>
      <c r="BV28" s="427"/>
      <c r="BW28" s="427"/>
      <c r="BX28" s="427"/>
      <c r="BY28" s="427"/>
      <c r="BZ28" s="427"/>
      <c r="CA28" s="427"/>
      <c r="CB28" s="427"/>
      <c r="CC28" s="427"/>
      <c r="CD28" s="427"/>
      <c r="CE28" s="427"/>
      <c r="CF28" s="427"/>
      <c r="CG28" s="427"/>
      <c r="CH28" s="427"/>
      <c r="CI28" s="427"/>
      <c r="CJ28" s="427"/>
      <c r="CK28" s="427"/>
      <c r="CL28" s="427"/>
      <c r="CM28" s="427"/>
      <c r="CN28" s="427"/>
      <c r="CO28" s="427"/>
      <c r="CP28" s="427"/>
      <c r="CQ28" s="427"/>
      <c r="CR28" s="427"/>
      <c r="CS28" s="626"/>
      <c r="CT28" s="6"/>
    </row>
    <row r="29" spans="2:98" ht="18" customHeight="1">
      <c r="B29" s="5"/>
      <c r="C29" s="625"/>
      <c r="D29" s="427"/>
      <c r="E29" s="427"/>
      <c r="F29" s="427"/>
      <c r="G29" s="427"/>
      <c r="H29" s="427"/>
      <c r="I29" s="427"/>
      <c r="J29" s="427"/>
      <c r="K29" s="427"/>
      <c r="L29" s="427"/>
      <c r="M29" s="427"/>
      <c r="N29" s="427"/>
      <c r="O29" s="427"/>
      <c r="P29" s="427"/>
      <c r="Q29" s="427"/>
      <c r="R29" s="427"/>
      <c r="S29" s="427"/>
      <c r="T29" s="427"/>
      <c r="U29" s="427"/>
      <c r="V29" s="427"/>
      <c r="W29" s="427"/>
      <c r="X29" s="427"/>
      <c r="Y29" s="427"/>
      <c r="Z29" s="427"/>
      <c r="AA29" s="427"/>
      <c r="AB29" s="427"/>
      <c r="AC29" s="427"/>
      <c r="AD29" s="427"/>
      <c r="AE29" s="427"/>
      <c r="AF29" s="427"/>
      <c r="AG29" s="427"/>
      <c r="AH29" s="427"/>
      <c r="AI29" s="427"/>
      <c r="AJ29" s="427"/>
      <c r="AK29" s="427"/>
      <c r="AL29" s="427"/>
      <c r="AM29" s="427"/>
      <c r="AN29" s="427"/>
      <c r="AO29" s="427"/>
      <c r="AP29" s="427"/>
      <c r="AQ29" s="427"/>
      <c r="AR29" s="427"/>
      <c r="AS29" s="427"/>
      <c r="AT29" s="427"/>
      <c r="AU29" s="427"/>
      <c r="AV29" s="427"/>
      <c r="AW29" s="427"/>
      <c r="AX29" s="427"/>
      <c r="AY29" s="427"/>
      <c r="AZ29" s="427"/>
      <c r="BA29" s="427"/>
      <c r="BB29" s="427"/>
      <c r="BC29" s="427"/>
      <c r="BD29" s="427"/>
      <c r="BE29" s="427"/>
      <c r="BF29" s="427"/>
      <c r="BG29" s="427"/>
      <c r="BH29" s="427"/>
      <c r="BI29" s="427"/>
      <c r="BJ29" s="427"/>
      <c r="BK29" s="427"/>
      <c r="BL29" s="427"/>
      <c r="BM29" s="427"/>
      <c r="BN29" s="427"/>
      <c r="BO29" s="427"/>
      <c r="BP29" s="427"/>
      <c r="BQ29" s="427"/>
      <c r="BR29" s="427"/>
      <c r="BS29" s="427"/>
      <c r="BT29" s="427"/>
      <c r="BU29" s="427"/>
      <c r="BV29" s="427"/>
      <c r="BW29" s="427"/>
      <c r="BX29" s="427"/>
      <c r="BY29" s="427"/>
      <c r="BZ29" s="427"/>
      <c r="CA29" s="427"/>
      <c r="CB29" s="427"/>
      <c r="CC29" s="427"/>
      <c r="CD29" s="427"/>
      <c r="CE29" s="427"/>
      <c r="CF29" s="427"/>
      <c r="CG29" s="427"/>
      <c r="CH29" s="427"/>
      <c r="CI29" s="427"/>
      <c r="CJ29" s="427"/>
      <c r="CK29" s="427"/>
      <c r="CL29" s="427"/>
      <c r="CM29" s="427"/>
      <c r="CN29" s="427"/>
      <c r="CO29" s="427"/>
      <c r="CP29" s="427"/>
      <c r="CQ29" s="427"/>
      <c r="CR29" s="427"/>
      <c r="CS29" s="626"/>
      <c r="CT29" s="6"/>
    </row>
    <row r="30" spans="2:98" ht="18" customHeight="1">
      <c r="B30" s="5"/>
      <c r="C30" s="625"/>
      <c r="D30" s="427"/>
      <c r="E30" s="427"/>
      <c r="F30" s="427"/>
      <c r="G30" s="427"/>
      <c r="H30" s="427"/>
      <c r="I30" s="427"/>
      <c r="J30" s="427"/>
      <c r="K30" s="427"/>
      <c r="L30" s="427"/>
      <c r="M30" s="427"/>
      <c r="N30" s="427"/>
      <c r="O30" s="427"/>
      <c r="P30" s="427"/>
      <c r="Q30" s="427"/>
      <c r="R30" s="427"/>
      <c r="S30" s="427"/>
      <c r="T30" s="427"/>
      <c r="U30" s="427"/>
      <c r="V30" s="427"/>
      <c r="W30" s="427"/>
      <c r="X30" s="427"/>
      <c r="Y30" s="427"/>
      <c r="Z30" s="427"/>
      <c r="AA30" s="427"/>
      <c r="AB30" s="427"/>
      <c r="AC30" s="427"/>
      <c r="AD30" s="427"/>
      <c r="AE30" s="427"/>
      <c r="AF30" s="427"/>
      <c r="AG30" s="427"/>
      <c r="AH30" s="427"/>
      <c r="AI30" s="427"/>
      <c r="AJ30" s="427"/>
      <c r="AK30" s="427"/>
      <c r="AL30" s="427"/>
      <c r="AM30" s="427"/>
      <c r="AN30" s="427"/>
      <c r="AO30" s="427"/>
      <c r="AP30" s="427"/>
      <c r="AQ30" s="427"/>
      <c r="AR30" s="427"/>
      <c r="AS30" s="427"/>
      <c r="AT30" s="427"/>
      <c r="AU30" s="427"/>
      <c r="AV30" s="427"/>
      <c r="AW30" s="427"/>
      <c r="AX30" s="427"/>
      <c r="AY30" s="427"/>
      <c r="AZ30" s="427"/>
      <c r="BA30" s="427"/>
      <c r="BB30" s="427"/>
      <c r="BC30" s="427"/>
      <c r="BD30" s="427"/>
      <c r="BE30" s="427"/>
      <c r="BF30" s="427"/>
      <c r="BG30" s="427"/>
      <c r="BH30" s="427"/>
      <c r="BI30" s="427"/>
      <c r="BJ30" s="427"/>
      <c r="BK30" s="427"/>
      <c r="BL30" s="427"/>
      <c r="BM30" s="427"/>
      <c r="BN30" s="427"/>
      <c r="BO30" s="427"/>
      <c r="BP30" s="427"/>
      <c r="BQ30" s="427"/>
      <c r="BR30" s="427"/>
      <c r="BS30" s="427"/>
      <c r="BT30" s="427"/>
      <c r="BU30" s="427"/>
      <c r="BV30" s="427"/>
      <c r="BW30" s="427"/>
      <c r="BX30" s="427"/>
      <c r="BY30" s="427"/>
      <c r="BZ30" s="427"/>
      <c r="CA30" s="427"/>
      <c r="CB30" s="427"/>
      <c r="CC30" s="427"/>
      <c r="CD30" s="427"/>
      <c r="CE30" s="427"/>
      <c r="CF30" s="427"/>
      <c r="CG30" s="427"/>
      <c r="CH30" s="427"/>
      <c r="CI30" s="427"/>
      <c r="CJ30" s="427"/>
      <c r="CK30" s="427"/>
      <c r="CL30" s="427"/>
      <c r="CM30" s="427"/>
      <c r="CN30" s="427"/>
      <c r="CO30" s="427"/>
      <c r="CP30" s="427"/>
      <c r="CQ30" s="427"/>
      <c r="CR30" s="427"/>
      <c r="CS30" s="626"/>
      <c r="CT30" s="6"/>
    </row>
    <row r="31" spans="2:98" ht="18" customHeight="1">
      <c r="B31" s="5"/>
      <c r="C31" s="625"/>
      <c r="D31" s="427"/>
      <c r="E31" s="427"/>
      <c r="F31" s="427"/>
      <c r="G31" s="427"/>
      <c r="H31" s="427"/>
      <c r="I31" s="427"/>
      <c r="J31" s="427"/>
      <c r="K31" s="427"/>
      <c r="L31" s="427"/>
      <c r="M31" s="427"/>
      <c r="N31" s="427"/>
      <c r="O31" s="427"/>
      <c r="P31" s="427"/>
      <c r="Q31" s="427"/>
      <c r="R31" s="427"/>
      <c r="S31" s="427"/>
      <c r="T31" s="427"/>
      <c r="U31" s="427"/>
      <c r="V31" s="427"/>
      <c r="W31" s="427"/>
      <c r="X31" s="427"/>
      <c r="Y31" s="427"/>
      <c r="Z31" s="427"/>
      <c r="AA31" s="427"/>
      <c r="AB31" s="427"/>
      <c r="AC31" s="427"/>
      <c r="AD31" s="427"/>
      <c r="AE31" s="427"/>
      <c r="AF31" s="427"/>
      <c r="AG31" s="427"/>
      <c r="AH31" s="427"/>
      <c r="AI31" s="427"/>
      <c r="AJ31" s="427"/>
      <c r="AK31" s="427"/>
      <c r="AL31" s="427"/>
      <c r="AM31" s="427"/>
      <c r="AN31" s="427"/>
      <c r="AO31" s="427"/>
      <c r="AP31" s="427"/>
      <c r="AQ31" s="427"/>
      <c r="AR31" s="427"/>
      <c r="AS31" s="427"/>
      <c r="AT31" s="427"/>
      <c r="AU31" s="427"/>
      <c r="AV31" s="427"/>
      <c r="AW31" s="427"/>
      <c r="AX31" s="427"/>
      <c r="AY31" s="427"/>
      <c r="AZ31" s="427"/>
      <c r="BA31" s="427"/>
      <c r="BB31" s="427"/>
      <c r="BC31" s="427"/>
      <c r="BD31" s="427"/>
      <c r="BE31" s="427"/>
      <c r="BF31" s="427"/>
      <c r="BG31" s="427"/>
      <c r="BH31" s="427"/>
      <c r="BI31" s="427"/>
      <c r="BJ31" s="427"/>
      <c r="BK31" s="427"/>
      <c r="BL31" s="427"/>
      <c r="BM31" s="427"/>
      <c r="BN31" s="427"/>
      <c r="BO31" s="427"/>
      <c r="BP31" s="427"/>
      <c r="BQ31" s="427"/>
      <c r="BR31" s="427"/>
      <c r="BS31" s="427"/>
      <c r="BT31" s="427"/>
      <c r="BU31" s="427"/>
      <c r="BV31" s="427"/>
      <c r="BW31" s="427"/>
      <c r="BX31" s="427"/>
      <c r="BY31" s="427"/>
      <c r="BZ31" s="427"/>
      <c r="CA31" s="427"/>
      <c r="CB31" s="427"/>
      <c r="CC31" s="427"/>
      <c r="CD31" s="427"/>
      <c r="CE31" s="427"/>
      <c r="CF31" s="427"/>
      <c r="CG31" s="427"/>
      <c r="CH31" s="427"/>
      <c r="CI31" s="427"/>
      <c r="CJ31" s="427"/>
      <c r="CK31" s="427"/>
      <c r="CL31" s="427"/>
      <c r="CM31" s="427"/>
      <c r="CN31" s="427"/>
      <c r="CO31" s="427"/>
      <c r="CP31" s="427"/>
      <c r="CQ31" s="427"/>
      <c r="CR31" s="427"/>
      <c r="CS31" s="626"/>
      <c r="CT31" s="6"/>
    </row>
    <row r="32" spans="2:98" ht="18" customHeight="1">
      <c r="B32" s="5"/>
      <c r="C32" s="625"/>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L32" s="427"/>
      <c r="AM32" s="427"/>
      <c r="AN32" s="427"/>
      <c r="AO32" s="427"/>
      <c r="AP32" s="427"/>
      <c r="AQ32" s="427"/>
      <c r="AR32" s="427"/>
      <c r="AS32" s="427"/>
      <c r="AT32" s="427"/>
      <c r="AU32" s="427"/>
      <c r="AV32" s="427"/>
      <c r="AW32" s="427"/>
      <c r="AX32" s="427"/>
      <c r="AY32" s="427"/>
      <c r="AZ32" s="427"/>
      <c r="BA32" s="427"/>
      <c r="BB32" s="427"/>
      <c r="BC32" s="427"/>
      <c r="BD32" s="427"/>
      <c r="BE32" s="427"/>
      <c r="BF32" s="427"/>
      <c r="BG32" s="427"/>
      <c r="BH32" s="427"/>
      <c r="BI32" s="427"/>
      <c r="BJ32" s="427"/>
      <c r="BK32" s="427"/>
      <c r="BL32" s="427"/>
      <c r="BM32" s="427"/>
      <c r="BN32" s="427"/>
      <c r="BO32" s="427"/>
      <c r="BP32" s="427"/>
      <c r="BQ32" s="427"/>
      <c r="BR32" s="427"/>
      <c r="BS32" s="427"/>
      <c r="BT32" s="427"/>
      <c r="BU32" s="427"/>
      <c r="BV32" s="427"/>
      <c r="BW32" s="427"/>
      <c r="BX32" s="427"/>
      <c r="BY32" s="427"/>
      <c r="BZ32" s="427"/>
      <c r="CA32" s="427"/>
      <c r="CB32" s="427"/>
      <c r="CC32" s="427"/>
      <c r="CD32" s="427"/>
      <c r="CE32" s="427"/>
      <c r="CF32" s="427"/>
      <c r="CG32" s="427"/>
      <c r="CH32" s="427"/>
      <c r="CI32" s="427"/>
      <c r="CJ32" s="427"/>
      <c r="CK32" s="427"/>
      <c r="CL32" s="427"/>
      <c r="CM32" s="427"/>
      <c r="CN32" s="427"/>
      <c r="CO32" s="427"/>
      <c r="CP32" s="427"/>
      <c r="CQ32" s="427"/>
      <c r="CR32" s="427"/>
      <c r="CS32" s="626"/>
      <c r="CT32" s="6"/>
    </row>
    <row r="33" spans="2:98" ht="18" customHeight="1">
      <c r="B33" s="5"/>
      <c r="C33" s="625"/>
      <c r="D33" s="427"/>
      <c r="E33" s="427"/>
      <c r="F33" s="427"/>
      <c r="G33" s="427"/>
      <c r="H33" s="427"/>
      <c r="I33" s="427"/>
      <c r="J33" s="427"/>
      <c r="K33" s="427"/>
      <c r="L33" s="427"/>
      <c r="M33" s="427"/>
      <c r="N33" s="427"/>
      <c r="O33" s="427"/>
      <c r="P33" s="427"/>
      <c r="Q33" s="427"/>
      <c r="R33" s="427"/>
      <c r="S33" s="427"/>
      <c r="T33" s="427"/>
      <c r="U33" s="427"/>
      <c r="V33" s="427"/>
      <c r="W33" s="427"/>
      <c r="X33" s="427"/>
      <c r="Y33" s="427"/>
      <c r="Z33" s="427"/>
      <c r="AA33" s="427"/>
      <c r="AB33" s="427"/>
      <c r="AC33" s="427"/>
      <c r="AD33" s="427"/>
      <c r="AE33" s="427"/>
      <c r="AF33" s="427"/>
      <c r="AG33" s="427"/>
      <c r="AH33" s="427"/>
      <c r="AI33" s="427"/>
      <c r="AJ33" s="427"/>
      <c r="AK33" s="427"/>
      <c r="AL33" s="427"/>
      <c r="AM33" s="427"/>
      <c r="AN33" s="427"/>
      <c r="AO33" s="427"/>
      <c r="AP33" s="427"/>
      <c r="AQ33" s="427"/>
      <c r="AR33" s="427"/>
      <c r="AS33" s="427"/>
      <c r="AT33" s="427"/>
      <c r="AU33" s="427"/>
      <c r="AV33" s="427"/>
      <c r="AW33" s="427"/>
      <c r="AX33" s="427"/>
      <c r="AY33" s="427"/>
      <c r="AZ33" s="427"/>
      <c r="BA33" s="427"/>
      <c r="BB33" s="427"/>
      <c r="BC33" s="427"/>
      <c r="BD33" s="427"/>
      <c r="BE33" s="427"/>
      <c r="BF33" s="427"/>
      <c r="BG33" s="427"/>
      <c r="BH33" s="427"/>
      <c r="BI33" s="427"/>
      <c r="BJ33" s="427"/>
      <c r="BK33" s="427"/>
      <c r="BL33" s="427"/>
      <c r="BM33" s="427"/>
      <c r="BN33" s="427"/>
      <c r="BO33" s="427"/>
      <c r="BP33" s="427"/>
      <c r="BQ33" s="427"/>
      <c r="BR33" s="427"/>
      <c r="BS33" s="427"/>
      <c r="BT33" s="427"/>
      <c r="BU33" s="427"/>
      <c r="BV33" s="427"/>
      <c r="BW33" s="427"/>
      <c r="BX33" s="427"/>
      <c r="BY33" s="427"/>
      <c r="BZ33" s="427"/>
      <c r="CA33" s="427"/>
      <c r="CB33" s="427"/>
      <c r="CC33" s="427"/>
      <c r="CD33" s="427"/>
      <c r="CE33" s="427"/>
      <c r="CF33" s="427"/>
      <c r="CG33" s="427"/>
      <c r="CH33" s="427"/>
      <c r="CI33" s="427"/>
      <c r="CJ33" s="427"/>
      <c r="CK33" s="427"/>
      <c r="CL33" s="427"/>
      <c r="CM33" s="427"/>
      <c r="CN33" s="427"/>
      <c r="CO33" s="427"/>
      <c r="CP33" s="427"/>
      <c r="CQ33" s="427"/>
      <c r="CR33" s="427"/>
      <c r="CS33" s="626"/>
      <c r="CT33" s="6"/>
    </row>
    <row r="34" spans="2:98" ht="18" customHeight="1">
      <c r="B34" s="5"/>
      <c r="C34" s="625"/>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7"/>
      <c r="AZ34" s="427"/>
      <c r="BA34" s="427"/>
      <c r="BB34" s="427"/>
      <c r="BC34" s="427"/>
      <c r="BD34" s="427"/>
      <c r="BE34" s="427"/>
      <c r="BF34" s="427"/>
      <c r="BG34" s="427"/>
      <c r="BH34" s="427"/>
      <c r="BI34" s="427"/>
      <c r="BJ34" s="427"/>
      <c r="BK34" s="427"/>
      <c r="BL34" s="427"/>
      <c r="BM34" s="427"/>
      <c r="BN34" s="427"/>
      <c r="BO34" s="427"/>
      <c r="BP34" s="427"/>
      <c r="BQ34" s="427"/>
      <c r="BR34" s="427"/>
      <c r="BS34" s="427"/>
      <c r="BT34" s="427"/>
      <c r="BU34" s="427"/>
      <c r="BV34" s="427"/>
      <c r="BW34" s="427"/>
      <c r="BX34" s="427"/>
      <c r="BY34" s="427"/>
      <c r="BZ34" s="427"/>
      <c r="CA34" s="427"/>
      <c r="CB34" s="427"/>
      <c r="CC34" s="427"/>
      <c r="CD34" s="427"/>
      <c r="CE34" s="427"/>
      <c r="CF34" s="427"/>
      <c r="CG34" s="427"/>
      <c r="CH34" s="427"/>
      <c r="CI34" s="427"/>
      <c r="CJ34" s="427"/>
      <c r="CK34" s="427"/>
      <c r="CL34" s="427"/>
      <c r="CM34" s="427"/>
      <c r="CN34" s="427"/>
      <c r="CO34" s="427"/>
      <c r="CP34" s="427"/>
      <c r="CQ34" s="427"/>
      <c r="CR34" s="427"/>
      <c r="CS34" s="626"/>
      <c r="CT34" s="6"/>
    </row>
    <row r="35" spans="2:98" ht="18" customHeight="1">
      <c r="B35" s="5"/>
      <c r="C35" s="625"/>
      <c r="D35" s="427"/>
      <c r="E35" s="427"/>
      <c r="F35" s="427"/>
      <c r="G35" s="427"/>
      <c r="H35" s="427"/>
      <c r="I35" s="427"/>
      <c r="J35" s="427"/>
      <c r="K35" s="427"/>
      <c r="L35" s="427"/>
      <c r="M35" s="427"/>
      <c r="N35" s="427"/>
      <c r="O35" s="427"/>
      <c r="P35" s="427"/>
      <c r="Q35" s="427"/>
      <c r="R35" s="427"/>
      <c r="S35" s="427"/>
      <c r="T35" s="427"/>
      <c r="U35" s="427"/>
      <c r="V35" s="427"/>
      <c r="W35" s="427"/>
      <c r="X35" s="427"/>
      <c r="Y35" s="427"/>
      <c r="Z35" s="427"/>
      <c r="AA35" s="427"/>
      <c r="AB35" s="427"/>
      <c r="AC35" s="427"/>
      <c r="AD35" s="427"/>
      <c r="AE35" s="427"/>
      <c r="AF35" s="427"/>
      <c r="AG35" s="427"/>
      <c r="AH35" s="427"/>
      <c r="AI35" s="427"/>
      <c r="AJ35" s="427"/>
      <c r="AK35" s="427"/>
      <c r="AL35" s="427"/>
      <c r="AM35" s="427"/>
      <c r="AN35" s="427"/>
      <c r="AO35" s="427"/>
      <c r="AP35" s="427"/>
      <c r="AQ35" s="427"/>
      <c r="AR35" s="427"/>
      <c r="AS35" s="427"/>
      <c r="AT35" s="427"/>
      <c r="AU35" s="427"/>
      <c r="AV35" s="427"/>
      <c r="AW35" s="427"/>
      <c r="AX35" s="427"/>
      <c r="AY35" s="427"/>
      <c r="AZ35" s="427"/>
      <c r="BA35" s="427"/>
      <c r="BB35" s="427"/>
      <c r="BC35" s="427"/>
      <c r="BD35" s="427"/>
      <c r="BE35" s="427"/>
      <c r="BF35" s="427"/>
      <c r="BG35" s="427"/>
      <c r="BH35" s="427"/>
      <c r="BI35" s="427"/>
      <c r="BJ35" s="427"/>
      <c r="BK35" s="427"/>
      <c r="BL35" s="427"/>
      <c r="BM35" s="427"/>
      <c r="BN35" s="427"/>
      <c r="BO35" s="427"/>
      <c r="BP35" s="427"/>
      <c r="BQ35" s="427"/>
      <c r="BR35" s="427"/>
      <c r="BS35" s="427"/>
      <c r="BT35" s="427"/>
      <c r="BU35" s="427"/>
      <c r="BV35" s="427"/>
      <c r="BW35" s="427"/>
      <c r="BX35" s="427"/>
      <c r="BY35" s="427"/>
      <c r="BZ35" s="427"/>
      <c r="CA35" s="427"/>
      <c r="CB35" s="427"/>
      <c r="CC35" s="427"/>
      <c r="CD35" s="427"/>
      <c r="CE35" s="427"/>
      <c r="CF35" s="427"/>
      <c r="CG35" s="427"/>
      <c r="CH35" s="427"/>
      <c r="CI35" s="427"/>
      <c r="CJ35" s="427"/>
      <c r="CK35" s="427"/>
      <c r="CL35" s="427"/>
      <c r="CM35" s="427"/>
      <c r="CN35" s="427"/>
      <c r="CO35" s="427"/>
      <c r="CP35" s="427"/>
      <c r="CQ35" s="427"/>
      <c r="CR35" s="427"/>
      <c r="CS35" s="626"/>
      <c r="CT35" s="6"/>
    </row>
    <row r="36" spans="2:98" ht="18" customHeight="1">
      <c r="B36" s="5"/>
      <c r="C36" s="625"/>
      <c r="D36" s="427"/>
      <c r="E36" s="427"/>
      <c r="F36" s="427"/>
      <c r="G36" s="427"/>
      <c r="H36" s="427"/>
      <c r="I36" s="427"/>
      <c r="J36" s="427"/>
      <c r="K36" s="427"/>
      <c r="L36" s="427"/>
      <c r="M36" s="427"/>
      <c r="N36" s="427"/>
      <c r="O36" s="427"/>
      <c r="P36" s="427"/>
      <c r="Q36" s="427"/>
      <c r="R36" s="427"/>
      <c r="S36" s="427"/>
      <c r="T36" s="427"/>
      <c r="U36" s="427"/>
      <c r="V36" s="427"/>
      <c r="W36" s="427"/>
      <c r="X36" s="427"/>
      <c r="Y36" s="427"/>
      <c r="Z36" s="427"/>
      <c r="AA36" s="427"/>
      <c r="AB36" s="427"/>
      <c r="AC36" s="427"/>
      <c r="AD36" s="427"/>
      <c r="AE36" s="427"/>
      <c r="AF36" s="427"/>
      <c r="AG36" s="427"/>
      <c r="AH36" s="427"/>
      <c r="AI36" s="427"/>
      <c r="AJ36" s="427"/>
      <c r="AK36" s="427"/>
      <c r="AL36" s="427"/>
      <c r="AM36" s="427"/>
      <c r="AN36" s="427"/>
      <c r="AO36" s="427"/>
      <c r="AP36" s="427"/>
      <c r="AQ36" s="427"/>
      <c r="AR36" s="427"/>
      <c r="AS36" s="427"/>
      <c r="AT36" s="427"/>
      <c r="AU36" s="427"/>
      <c r="AV36" s="427"/>
      <c r="AW36" s="427"/>
      <c r="AX36" s="427"/>
      <c r="AY36" s="427"/>
      <c r="AZ36" s="427"/>
      <c r="BA36" s="427"/>
      <c r="BB36" s="427"/>
      <c r="BC36" s="427"/>
      <c r="BD36" s="427"/>
      <c r="BE36" s="427"/>
      <c r="BF36" s="427"/>
      <c r="BG36" s="427"/>
      <c r="BH36" s="427"/>
      <c r="BI36" s="427"/>
      <c r="BJ36" s="427"/>
      <c r="BK36" s="427"/>
      <c r="BL36" s="427"/>
      <c r="BM36" s="427"/>
      <c r="BN36" s="427"/>
      <c r="BO36" s="427"/>
      <c r="BP36" s="427"/>
      <c r="BQ36" s="427"/>
      <c r="BR36" s="427"/>
      <c r="BS36" s="427"/>
      <c r="BT36" s="427"/>
      <c r="BU36" s="427"/>
      <c r="BV36" s="427"/>
      <c r="BW36" s="427"/>
      <c r="BX36" s="427"/>
      <c r="BY36" s="427"/>
      <c r="BZ36" s="427"/>
      <c r="CA36" s="427"/>
      <c r="CB36" s="427"/>
      <c r="CC36" s="427"/>
      <c r="CD36" s="427"/>
      <c r="CE36" s="427"/>
      <c r="CF36" s="427"/>
      <c r="CG36" s="427"/>
      <c r="CH36" s="427"/>
      <c r="CI36" s="427"/>
      <c r="CJ36" s="427"/>
      <c r="CK36" s="427"/>
      <c r="CL36" s="427"/>
      <c r="CM36" s="427"/>
      <c r="CN36" s="427"/>
      <c r="CO36" s="427"/>
      <c r="CP36" s="427"/>
      <c r="CQ36" s="427"/>
      <c r="CR36" s="427"/>
      <c r="CS36" s="626"/>
      <c r="CT36" s="6"/>
    </row>
    <row r="37" spans="2:98" ht="18" customHeight="1">
      <c r="B37" s="5"/>
      <c r="C37" s="625"/>
      <c r="D37" s="427"/>
      <c r="E37" s="427"/>
      <c r="F37" s="427"/>
      <c r="G37" s="427"/>
      <c r="H37" s="427"/>
      <c r="I37" s="427"/>
      <c r="J37" s="427"/>
      <c r="K37" s="427"/>
      <c r="L37" s="427"/>
      <c r="M37" s="427"/>
      <c r="N37" s="427"/>
      <c r="O37" s="427"/>
      <c r="P37" s="427"/>
      <c r="Q37" s="427"/>
      <c r="R37" s="427"/>
      <c r="S37" s="427"/>
      <c r="T37" s="427"/>
      <c r="U37" s="427"/>
      <c r="V37" s="427"/>
      <c r="W37" s="427"/>
      <c r="X37" s="427"/>
      <c r="Y37" s="427"/>
      <c r="Z37" s="427"/>
      <c r="AA37" s="427"/>
      <c r="AB37" s="427"/>
      <c r="AC37" s="427"/>
      <c r="AD37" s="427"/>
      <c r="AE37" s="427"/>
      <c r="AF37" s="427"/>
      <c r="AG37" s="427"/>
      <c r="AH37" s="427"/>
      <c r="AI37" s="427"/>
      <c r="AJ37" s="427"/>
      <c r="AK37" s="427"/>
      <c r="AL37" s="427"/>
      <c r="AM37" s="427"/>
      <c r="AN37" s="427"/>
      <c r="AO37" s="427"/>
      <c r="AP37" s="427"/>
      <c r="AQ37" s="427"/>
      <c r="AR37" s="427"/>
      <c r="AS37" s="427"/>
      <c r="AT37" s="427"/>
      <c r="AU37" s="427"/>
      <c r="AV37" s="427"/>
      <c r="AW37" s="427"/>
      <c r="AX37" s="427"/>
      <c r="AY37" s="427"/>
      <c r="AZ37" s="427"/>
      <c r="BA37" s="427"/>
      <c r="BB37" s="427"/>
      <c r="BC37" s="427"/>
      <c r="BD37" s="427"/>
      <c r="BE37" s="427"/>
      <c r="BF37" s="427"/>
      <c r="BG37" s="427"/>
      <c r="BH37" s="427"/>
      <c r="BI37" s="427"/>
      <c r="BJ37" s="427"/>
      <c r="BK37" s="427"/>
      <c r="BL37" s="427"/>
      <c r="BM37" s="427"/>
      <c r="BN37" s="427"/>
      <c r="BO37" s="427"/>
      <c r="BP37" s="427"/>
      <c r="BQ37" s="427"/>
      <c r="BR37" s="427"/>
      <c r="BS37" s="427"/>
      <c r="BT37" s="427"/>
      <c r="BU37" s="427"/>
      <c r="BV37" s="427"/>
      <c r="BW37" s="427"/>
      <c r="BX37" s="427"/>
      <c r="BY37" s="427"/>
      <c r="BZ37" s="427"/>
      <c r="CA37" s="427"/>
      <c r="CB37" s="427"/>
      <c r="CC37" s="427"/>
      <c r="CD37" s="427"/>
      <c r="CE37" s="427"/>
      <c r="CF37" s="427"/>
      <c r="CG37" s="427"/>
      <c r="CH37" s="427"/>
      <c r="CI37" s="427"/>
      <c r="CJ37" s="427"/>
      <c r="CK37" s="427"/>
      <c r="CL37" s="427"/>
      <c r="CM37" s="427"/>
      <c r="CN37" s="427"/>
      <c r="CO37" s="427"/>
      <c r="CP37" s="427"/>
      <c r="CQ37" s="427"/>
      <c r="CR37" s="427"/>
      <c r="CS37" s="626"/>
      <c r="CT37" s="6"/>
    </row>
    <row r="38" spans="2:98" ht="18" customHeight="1">
      <c r="B38" s="5"/>
      <c r="C38" s="625"/>
      <c r="D38" s="427"/>
      <c r="E38" s="427"/>
      <c r="F38" s="427"/>
      <c r="G38" s="427"/>
      <c r="H38" s="427"/>
      <c r="I38" s="427"/>
      <c r="J38" s="427"/>
      <c r="K38" s="427"/>
      <c r="L38" s="427"/>
      <c r="M38" s="427"/>
      <c r="N38" s="427"/>
      <c r="O38" s="427"/>
      <c r="P38" s="427"/>
      <c r="Q38" s="427"/>
      <c r="R38" s="427"/>
      <c r="S38" s="427"/>
      <c r="T38" s="427"/>
      <c r="U38" s="427"/>
      <c r="V38" s="427"/>
      <c r="W38" s="427"/>
      <c r="X38" s="427"/>
      <c r="Y38" s="427"/>
      <c r="Z38" s="427"/>
      <c r="AA38" s="427"/>
      <c r="AB38" s="427"/>
      <c r="AC38" s="427"/>
      <c r="AD38" s="427"/>
      <c r="AE38" s="427"/>
      <c r="AF38" s="427"/>
      <c r="AG38" s="427"/>
      <c r="AH38" s="427"/>
      <c r="AI38" s="427"/>
      <c r="AJ38" s="427"/>
      <c r="AK38" s="427"/>
      <c r="AL38" s="427"/>
      <c r="AM38" s="427"/>
      <c r="AN38" s="427"/>
      <c r="AO38" s="427"/>
      <c r="AP38" s="427"/>
      <c r="AQ38" s="427"/>
      <c r="AR38" s="427"/>
      <c r="AS38" s="427"/>
      <c r="AT38" s="427"/>
      <c r="AU38" s="427"/>
      <c r="AV38" s="427"/>
      <c r="AW38" s="427"/>
      <c r="AX38" s="427"/>
      <c r="AY38" s="427"/>
      <c r="AZ38" s="427"/>
      <c r="BA38" s="427"/>
      <c r="BB38" s="427"/>
      <c r="BC38" s="427"/>
      <c r="BD38" s="427"/>
      <c r="BE38" s="427"/>
      <c r="BF38" s="427"/>
      <c r="BG38" s="427"/>
      <c r="BH38" s="427"/>
      <c r="BI38" s="427"/>
      <c r="BJ38" s="427"/>
      <c r="BK38" s="427"/>
      <c r="BL38" s="427"/>
      <c r="BM38" s="427"/>
      <c r="BN38" s="427"/>
      <c r="BO38" s="427"/>
      <c r="BP38" s="427"/>
      <c r="BQ38" s="427"/>
      <c r="BR38" s="427"/>
      <c r="BS38" s="427"/>
      <c r="BT38" s="427"/>
      <c r="BU38" s="427"/>
      <c r="BV38" s="427"/>
      <c r="BW38" s="427"/>
      <c r="BX38" s="427"/>
      <c r="BY38" s="427"/>
      <c r="BZ38" s="427"/>
      <c r="CA38" s="427"/>
      <c r="CB38" s="427"/>
      <c r="CC38" s="427"/>
      <c r="CD38" s="427"/>
      <c r="CE38" s="427"/>
      <c r="CF38" s="427"/>
      <c r="CG38" s="427"/>
      <c r="CH38" s="427"/>
      <c r="CI38" s="427"/>
      <c r="CJ38" s="427"/>
      <c r="CK38" s="427"/>
      <c r="CL38" s="427"/>
      <c r="CM38" s="427"/>
      <c r="CN38" s="427"/>
      <c r="CO38" s="427"/>
      <c r="CP38" s="427"/>
      <c r="CQ38" s="427"/>
      <c r="CR38" s="427"/>
      <c r="CS38" s="626"/>
      <c r="CT38" s="6"/>
    </row>
    <row r="39" spans="2:98" ht="18" customHeight="1">
      <c r="B39" s="5"/>
      <c r="C39" s="625"/>
      <c r="D39" s="427"/>
      <c r="E39" s="427"/>
      <c r="F39" s="427"/>
      <c r="G39" s="427"/>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7"/>
      <c r="AH39" s="427"/>
      <c r="AI39" s="427"/>
      <c r="AJ39" s="427"/>
      <c r="AK39" s="427"/>
      <c r="AL39" s="427"/>
      <c r="AM39" s="427"/>
      <c r="AN39" s="427"/>
      <c r="AO39" s="427"/>
      <c r="AP39" s="427"/>
      <c r="AQ39" s="427"/>
      <c r="AR39" s="427"/>
      <c r="AS39" s="427"/>
      <c r="AT39" s="427"/>
      <c r="AU39" s="427"/>
      <c r="AV39" s="427"/>
      <c r="AW39" s="427"/>
      <c r="AX39" s="427"/>
      <c r="AY39" s="427"/>
      <c r="AZ39" s="427"/>
      <c r="BA39" s="427"/>
      <c r="BB39" s="427"/>
      <c r="BC39" s="427"/>
      <c r="BD39" s="427"/>
      <c r="BE39" s="427"/>
      <c r="BF39" s="427"/>
      <c r="BG39" s="427"/>
      <c r="BH39" s="427"/>
      <c r="BI39" s="427"/>
      <c r="BJ39" s="427"/>
      <c r="BK39" s="427"/>
      <c r="BL39" s="427"/>
      <c r="BM39" s="427"/>
      <c r="BN39" s="427"/>
      <c r="BO39" s="427"/>
      <c r="BP39" s="427"/>
      <c r="BQ39" s="427"/>
      <c r="BR39" s="427"/>
      <c r="BS39" s="427"/>
      <c r="BT39" s="427"/>
      <c r="BU39" s="427"/>
      <c r="BV39" s="427"/>
      <c r="BW39" s="427"/>
      <c r="BX39" s="427"/>
      <c r="BY39" s="427"/>
      <c r="BZ39" s="427"/>
      <c r="CA39" s="427"/>
      <c r="CB39" s="427"/>
      <c r="CC39" s="427"/>
      <c r="CD39" s="427"/>
      <c r="CE39" s="427"/>
      <c r="CF39" s="427"/>
      <c r="CG39" s="427"/>
      <c r="CH39" s="427"/>
      <c r="CI39" s="427"/>
      <c r="CJ39" s="427"/>
      <c r="CK39" s="427"/>
      <c r="CL39" s="427"/>
      <c r="CM39" s="427"/>
      <c r="CN39" s="427"/>
      <c r="CO39" s="427"/>
      <c r="CP39" s="427"/>
      <c r="CQ39" s="427"/>
      <c r="CR39" s="427"/>
      <c r="CS39" s="626"/>
      <c r="CT39" s="6"/>
    </row>
    <row r="40" spans="2:98" ht="18" customHeight="1">
      <c r="B40" s="5"/>
      <c r="C40" s="625"/>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I40" s="427"/>
      <c r="AJ40" s="427"/>
      <c r="AK40" s="427"/>
      <c r="AL40" s="427"/>
      <c r="AM40" s="427"/>
      <c r="AN40" s="427"/>
      <c r="AO40" s="427"/>
      <c r="AP40" s="427"/>
      <c r="AQ40" s="427"/>
      <c r="AR40" s="427"/>
      <c r="AS40" s="427"/>
      <c r="AT40" s="427"/>
      <c r="AU40" s="427"/>
      <c r="AV40" s="427"/>
      <c r="AW40" s="427"/>
      <c r="AX40" s="427"/>
      <c r="AY40" s="427"/>
      <c r="AZ40" s="427"/>
      <c r="BA40" s="427"/>
      <c r="BB40" s="427"/>
      <c r="BC40" s="427"/>
      <c r="BD40" s="427"/>
      <c r="BE40" s="427"/>
      <c r="BF40" s="427"/>
      <c r="BG40" s="427"/>
      <c r="BH40" s="427"/>
      <c r="BI40" s="427"/>
      <c r="BJ40" s="427"/>
      <c r="BK40" s="427"/>
      <c r="BL40" s="427"/>
      <c r="BM40" s="427"/>
      <c r="BN40" s="427"/>
      <c r="BO40" s="427"/>
      <c r="BP40" s="427"/>
      <c r="BQ40" s="427"/>
      <c r="BR40" s="427"/>
      <c r="BS40" s="427"/>
      <c r="BT40" s="427"/>
      <c r="BU40" s="427"/>
      <c r="BV40" s="427"/>
      <c r="BW40" s="427"/>
      <c r="BX40" s="427"/>
      <c r="BY40" s="427"/>
      <c r="BZ40" s="427"/>
      <c r="CA40" s="427"/>
      <c r="CB40" s="427"/>
      <c r="CC40" s="427"/>
      <c r="CD40" s="427"/>
      <c r="CE40" s="427"/>
      <c r="CF40" s="427"/>
      <c r="CG40" s="427"/>
      <c r="CH40" s="427"/>
      <c r="CI40" s="427"/>
      <c r="CJ40" s="427"/>
      <c r="CK40" s="427"/>
      <c r="CL40" s="427"/>
      <c r="CM40" s="427"/>
      <c r="CN40" s="427"/>
      <c r="CO40" s="427"/>
      <c r="CP40" s="427"/>
      <c r="CQ40" s="427"/>
      <c r="CR40" s="427"/>
      <c r="CS40" s="626"/>
      <c r="CT40" s="6"/>
    </row>
    <row r="41" spans="2:98" ht="18" customHeight="1">
      <c r="B41" s="5"/>
      <c r="C41" s="625"/>
      <c r="D41" s="427"/>
      <c r="E41" s="427"/>
      <c r="F41" s="427"/>
      <c r="G41" s="427"/>
      <c r="H41" s="427"/>
      <c r="I41" s="427"/>
      <c r="J41" s="427"/>
      <c r="K41" s="427"/>
      <c r="L41" s="427"/>
      <c r="M41" s="427"/>
      <c r="N41" s="427"/>
      <c r="O41" s="427"/>
      <c r="P41" s="427"/>
      <c r="Q41" s="427"/>
      <c r="R41" s="427"/>
      <c r="S41" s="427"/>
      <c r="T41" s="427"/>
      <c r="U41" s="427"/>
      <c r="V41" s="427"/>
      <c r="W41" s="427"/>
      <c r="X41" s="427"/>
      <c r="Y41" s="427"/>
      <c r="Z41" s="427"/>
      <c r="AA41" s="427"/>
      <c r="AB41" s="427"/>
      <c r="AC41" s="427"/>
      <c r="AD41" s="427"/>
      <c r="AE41" s="427"/>
      <c r="AF41" s="427"/>
      <c r="AG41" s="427"/>
      <c r="AH41" s="427"/>
      <c r="AI41" s="427"/>
      <c r="AJ41" s="427"/>
      <c r="AK41" s="427"/>
      <c r="AL41" s="427"/>
      <c r="AM41" s="427"/>
      <c r="AN41" s="427"/>
      <c r="AO41" s="427"/>
      <c r="AP41" s="427"/>
      <c r="AQ41" s="427"/>
      <c r="AR41" s="427"/>
      <c r="AS41" s="427"/>
      <c r="AT41" s="427"/>
      <c r="AU41" s="427"/>
      <c r="AV41" s="427"/>
      <c r="AW41" s="427"/>
      <c r="AX41" s="427"/>
      <c r="AY41" s="427"/>
      <c r="AZ41" s="427"/>
      <c r="BA41" s="427"/>
      <c r="BB41" s="427"/>
      <c r="BC41" s="427"/>
      <c r="BD41" s="427"/>
      <c r="BE41" s="427"/>
      <c r="BF41" s="427"/>
      <c r="BG41" s="427"/>
      <c r="BH41" s="427"/>
      <c r="BI41" s="427"/>
      <c r="BJ41" s="427"/>
      <c r="BK41" s="427"/>
      <c r="BL41" s="427"/>
      <c r="BM41" s="427"/>
      <c r="BN41" s="427"/>
      <c r="BO41" s="427"/>
      <c r="BP41" s="427"/>
      <c r="BQ41" s="427"/>
      <c r="BR41" s="427"/>
      <c r="BS41" s="427"/>
      <c r="BT41" s="427"/>
      <c r="BU41" s="427"/>
      <c r="BV41" s="427"/>
      <c r="BW41" s="427"/>
      <c r="BX41" s="427"/>
      <c r="BY41" s="427"/>
      <c r="BZ41" s="427"/>
      <c r="CA41" s="427"/>
      <c r="CB41" s="427"/>
      <c r="CC41" s="427"/>
      <c r="CD41" s="427"/>
      <c r="CE41" s="427"/>
      <c r="CF41" s="427"/>
      <c r="CG41" s="427"/>
      <c r="CH41" s="427"/>
      <c r="CI41" s="427"/>
      <c r="CJ41" s="427"/>
      <c r="CK41" s="427"/>
      <c r="CL41" s="427"/>
      <c r="CM41" s="427"/>
      <c r="CN41" s="427"/>
      <c r="CO41" s="427"/>
      <c r="CP41" s="427"/>
      <c r="CQ41" s="427"/>
      <c r="CR41" s="427"/>
      <c r="CS41" s="626"/>
      <c r="CT41" s="6"/>
    </row>
    <row r="42" spans="2:98" ht="18" customHeight="1">
      <c r="B42" s="5"/>
      <c r="C42" s="625"/>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I42" s="427"/>
      <c r="AJ42" s="427"/>
      <c r="AK42" s="427"/>
      <c r="AL42" s="427"/>
      <c r="AM42" s="427"/>
      <c r="AN42" s="427"/>
      <c r="AO42" s="427"/>
      <c r="AP42" s="427"/>
      <c r="AQ42" s="427"/>
      <c r="AR42" s="427"/>
      <c r="AS42" s="427"/>
      <c r="AT42" s="427"/>
      <c r="AU42" s="427"/>
      <c r="AV42" s="427"/>
      <c r="AW42" s="427"/>
      <c r="AX42" s="427"/>
      <c r="AY42" s="427"/>
      <c r="AZ42" s="427"/>
      <c r="BA42" s="427"/>
      <c r="BB42" s="427"/>
      <c r="BC42" s="427"/>
      <c r="BD42" s="427"/>
      <c r="BE42" s="427"/>
      <c r="BF42" s="427"/>
      <c r="BG42" s="427"/>
      <c r="BH42" s="427"/>
      <c r="BI42" s="427"/>
      <c r="BJ42" s="427"/>
      <c r="BK42" s="427"/>
      <c r="BL42" s="427"/>
      <c r="BM42" s="427"/>
      <c r="BN42" s="427"/>
      <c r="BO42" s="427"/>
      <c r="BP42" s="427"/>
      <c r="BQ42" s="427"/>
      <c r="BR42" s="427"/>
      <c r="BS42" s="427"/>
      <c r="BT42" s="427"/>
      <c r="BU42" s="427"/>
      <c r="BV42" s="427"/>
      <c r="BW42" s="427"/>
      <c r="BX42" s="427"/>
      <c r="BY42" s="427"/>
      <c r="BZ42" s="427"/>
      <c r="CA42" s="427"/>
      <c r="CB42" s="427"/>
      <c r="CC42" s="427"/>
      <c r="CD42" s="427"/>
      <c r="CE42" s="427"/>
      <c r="CF42" s="427"/>
      <c r="CG42" s="427"/>
      <c r="CH42" s="427"/>
      <c r="CI42" s="427"/>
      <c r="CJ42" s="427"/>
      <c r="CK42" s="427"/>
      <c r="CL42" s="427"/>
      <c r="CM42" s="427"/>
      <c r="CN42" s="427"/>
      <c r="CO42" s="427"/>
      <c r="CP42" s="427"/>
      <c r="CQ42" s="427"/>
      <c r="CR42" s="427"/>
      <c r="CS42" s="626"/>
      <c r="CT42" s="6"/>
    </row>
    <row r="43" spans="2:98" ht="18" customHeight="1">
      <c r="B43" s="5"/>
      <c r="C43" s="625"/>
      <c r="D43" s="427"/>
      <c r="E43" s="427"/>
      <c r="F43" s="427"/>
      <c r="G43" s="427"/>
      <c r="H43" s="427"/>
      <c r="I43" s="427"/>
      <c r="J43" s="427"/>
      <c r="K43" s="427"/>
      <c r="L43" s="427"/>
      <c r="M43" s="427"/>
      <c r="N43" s="427"/>
      <c r="O43" s="427"/>
      <c r="P43" s="427"/>
      <c r="Q43" s="427"/>
      <c r="R43" s="427"/>
      <c r="S43" s="427"/>
      <c r="T43" s="427"/>
      <c r="U43" s="427"/>
      <c r="V43" s="427"/>
      <c r="W43" s="427"/>
      <c r="X43" s="427"/>
      <c r="Y43" s="427"/>
      <c r="Z43" s="427"/>
      <c r="AA43" s="427"/>
      <c r="AB43" s="427"/>
      <c r="AC43" s="427"/>
      <c r="AD43" s="427"/>
      <c r="AE43" s="427"/>
      <c r="AF43" s="427"/>
      <c r="AG43" s="427"/>
      <c r="AH43" s="427"/>
      <c r="AI43" s="427"/>
      <c r="AJ43" s="427"/>
      <c r="AK43" s="427"/>
      <c r="AL43" s="427"/>
      <c r="AM43" s="427"/>
      <c r="AN43" s="427"/>
      <c r="AO43" s="427"/>
      <c r="AP43" s="427"/>
      <c r="AQ43" s="427"/>
      <c r="AR43" s="427"/>
      <c r="AS43" s="427"/>
      <c r="AT43" s="427"/>
      <c r="AU43" s="427"/>
      <c r="AV43" s="427"/>
      <c r="AW43" s="427"/>
      <c r="AX43" s="427"/>
      <c r="AY43" s="427"/>
      <c r="AZ43" s="427"/>
      <c r="BA43" s="427"/>
      <c r="BB43" s="427"/>
      <c r="BC43" s="427"/>
      <c r="BD43" s="427"/>
      <c r="BE43" s="427"/>
      <c r="BF43" s="427"/>
      <c r="BG43" s="427"/>
      <c r="BH43" s="427"/>
      <c r="BI43" s="427"/>
      <c r="BJ43" s="427"/>
      <c r="BK43" s="427"/>
      <c r="BL43" s="427"/>
      <c r="BM43" s="427"/>
      <c r="BN43" s="427"/>
      <c r="BO43" s="427"/>
      <c r="BP43" s="427"/>
      <c r="BQ43" s="427"/>
      <c r="BR43" s="427"/>
      <c r="BS43" s="427"/>
      <c r="BT43" s="427"/>
      <c r="BU43" s="427"/>
      <c r="BV43" s="427"/>
      <c r="BW43" s="427"/>
      <c r="BX43" s="427"/>
      <c r="BY43" s="427"/>
      <c r="BZ43" s="427"/>
      <c r="CA43" s="427"/>
      <c r="CB43" s="427"/>
      <c r="CC43" s="427"/>
      <c r="CD43" s="427"/>
      <c r="CE43" s="427"/>
      <c r="CF43" s="427"/>
      <c r="CG43" s="427"/>
      <c r="CH43" s="427"/>
      <c r="CI43" s="427"/>
      <c r="CJ43" s="427"/>
      <c r="CK43" s="427"/>
      <c r="CL43" s="427"/>
      <c r="CM43" s="427"/>
      <c r="CN43" s="427"/>
      <c r="CO43" s="427"/>
      <c r="CP43" s="427"/>
      <c r="CQ43" s="427"/>
      <c r="CR43" s="427"/>
      <c r="CS43" s="626"/>
      <c r="CT43" s="6"/>
    </row>
    <row r="44" spans="2:98" ht="18" customHeight="1">
      <c r="B44" s="5"/>
      <c r="C44" s="625"/>
      <c r="D44" s="427"/>
      <c r="E44" s="427"/>
      <c r="F44" s="427"/>
      <c r="G44" s="427"/>
      <c r="H44" s="427"/>
      <c r="I44" s="427"/>
      <c r="J44" s="427"/>
      <c r="K44" s="427"/>
      <c r="L44" s="427"/>
      <c r="M44" s="427"/>
      <c r="N44" s="427"/>
      <c r="O44" s="427"/>
      <c r="P44" s="427"/>
      <c r="Q44" s="427"/>
      <c r="R44" s="427"/>
      <c r="S44" s="427"/>
      <c r="T44" s="427"/>
      <c r="U44" s="427"/>
      <c r="V44" s="427"/>
      <c r="W44" s="427"/>
      <c r="X44" s="427"/>
      <c r="Y44" s="427"/>
      <c r="Z44" s="427"/>
      <c r="AA44" s="427"/>
      <c r="AB44" s="427"/>
      <c r="AC44" s="427"/>
      <c r="AD44" s="427"/>
      <c r="AE44" s="427"/>
      <c r="AF44" s="427"/>
      <c r="AG44" s="427"/>
      <c r="AH44" s="427"/>
      <c r="AI44" s="427"/>
      <c r="AJ44" s="427"/>
      <c r="AK44" s="427"/>
      <c r="AL44" s="427"/>
      <c r="AM44" s="427"/>
      <c r="AN44" s="427"/>
      <c r="AO44" s="427"/>
      <c r="AP44" s="427"/>
      <c r="AQ44" s="427"/>
      <c r="AR44" s="427"/>
      <c r="AS44" s="427"/>
      <c r="AT44" s="427"/>
      <c r="AU44" s="427"/>
      <c r="AV44" s="427"/>
      <c r="AW44" s="427"/>
      <c r="AX44" s="427"/>
      <c r="AY44" s="427"/>
      <c r="AZ44" s="427"/>
      <c r="BA44" s="427"/>
      <c r="BB44" s="427"/>
      <c r="BC44" s="427"/>
      <c r="BD44" s="427"/>
      <c r="BE44" s="427"/>
      <c r="BF44" s="427"/>
      <c r="BG44" s="427"/>
      <c r="BH44" s="427"/>
      <c r="BI44" s="427"/>
      <c r="BJ44" s="427"/>
      <c r="BK44" s="427"/>
      <c r="BL44" s="427"/>
      <c r="BM44" s="427"/>
      <c r="BN44" s="427"/>
      <c r="BO44" s="427"/>
      <c r="BP44" s="427"/>
      <c r="BQ44" s="427"/>
      <c r="BR44" s="427"/>
      <c r="BS44" s="427"/>
      <c r="BT44" s="427"/>
      <c r="BU44" s="427"/>
      <c r="BV44" s="427"/>
      <c r="BW44" s="427"/>
      <c r="BX44" s="427"/>
      <c r="BY44" s="427"/>
      <c r="BZ44" s="427"/>
      <c r="CA44" s="427"/>
      <c r="CB44" s="427"/>
      <c r="CC44" s="427"/>
      <c r="CD44" s="427"/>
      <c r="CE44" s="427"/>
      <c r="CF44" s="427"/>
      <c r="CG44" s="427"/>
      <c r="CH44" s="427"/>
      <c r="CI44" s="427"/>
      <c r="CJ44" s="427"/>
      <c r="CK44" s="427"/>
      <c r="CL44" s="427"/>
      <c r="CM44" s="427"/>
      <c r="CN44" s="427"/>
      <c r="CO44" s="427"/>
      <c r="CP44" s="427"/>
      <c r="CQ44" s="427"/>
      <c r="CR44" s="427"/>
      <c r="CS44" s="626"/>
      <c r="CT44" s="6"/>
    </row>
    <row r="45" spans="2:98" ht="18" customHeight="1">
      <c r="B45" s="5"/>
      <c r="C45" s="627"/>
      <c r="D45" s="452"/>
      <c r="E45" s="452"/>
      <c r="F45" s="452"/>
      <c r="G45" s="452"/>
      <c r="H45" s="452"/>
      <c r="I45" s="452"/>
      <c r="J45" s="452"/>
      <c r="K45" s="452"/>
      <c r="L45" s="452"/>
      <c r="M45" s="452"/>
      <c r="N45" s="452"/>
      <c r="O45" s="452"/>
      <c r="P45" s="452"/>
      <c r="Q45" s="452"/>
      <c r="R45" s="452"/>
      <c r="S45" s="452"/>
      <c r="T45" s="452"/>
      <c r="U45" s="452"/>
      <c r="V45" s="452"/>
      <c r="W45" s="452"/>
      <c r="X45" s="452"/>
      <c r="Y45" s="452"/>
      <c r="Z45" s="452"/>
      <c r="AA45" s="452"/>
      <c r="AB45" s="452"/>
      <c r="AC45" s="452"/>
      <c r="AD45" s="452"/>
      <c r="AE45" s="452"/>
      <c r="AF45" s="452"/>
      <c r="AG45" s="452"/>
      <c r="AH45" s="452"/>
      <c r="AI45" s="452"/>
      <c r="AJ45" s="452"/>
      <c r="AK45" s="452"/>
      <c r="AL45" s="452"/>
      <c r="AM45" s="452"/>
      <c r="AN45" s="452"/>
      <c r="AO45" s="452"/>
      <c r="AP45" s="452"/>
      <c r="AQ45" s="452"/>
      <c r="AR45" s="452"/>
      <c r="AS45" s="452"/>
      <c r="AT45" s="452"/>
      <c r="AU45" s="452"/>
      <c r="AV45" s="452"/>
      <c r="AW45" s="452"/>
      <c r="AX45" s="452"/>
      <c r="AY45" s="452"/>
      <c r="AZ45" s="452"/>
      <c r="BA45" s="452"/>
      <c r="BB45" s="452"/>
      <c r="BC45" s="452"/>
      <c r="BD45" s="452"/>
      <c r="BE45" s="452"/>
      <c r="BF45" s="452"/>
      <c r="BG45" s="452"/>
      <c r="BH45" s="452"/>
      <c r="BI45" s="452"/>
      <c r="BJ45" s="452"/>
      <c r="BK45" s="452"/>
      <c r="BL45" s="452"/>
      <c r="BM45" s="452"/>
      <c r="BN45" s="452"/>
      <c r="BO45" s="452"/>
      <c r="BP45" s="452"/>
      <c r="BQ45" s="452"/>
      <c r="BR45" s="452"/>
      <c r="BS45" s="452"/>
      <c r="BT45" s="452"/>
      <c r="BU45" s="452"/>
      <c r="BV45" s="452"/>
      <c r="BW45" s="452"/>
      <c r="BX45" s="452"/>
      <c r="BY45" s="452"/>
      <c r="BZ45" s="452"/>
      <c r="CA45" s="452"/>
      <c r="CB45" s="452"/>
      <c r="CC45" s="452"/>
      <c r="CD45" s="452"/>
      <c r="CE45" s="452"/>
      <c r="CF45" s="452"/>
      <c r="CG45" s="452"/>
      <c r="CH45" s="452"/>
      <c r="CI45" s="452"/>
      <c r="CJ45" s="452"/>
      <c r="CK45" s="452"/>
      <c r="CL45" s="452"/>
      <c r="CM45" s="452"/>
      <c r="CN45" s="452"/>
      <c r="CO45" s="452"/>
      <c r="CP45" s="452"/>
      <c r="CQ45" s="452"/>
      <c r="CR45" s="452"/>
      <c r="CS45" s="457"/>
      <c r="CT45" s="6"/>
    </row>
    <row r="46" spans="2:98" ht="3.75" customHeight="1" thickBot="1">
      <c r="B46" s="5"/>
      <c r="CT46" s="6"/>
    </row>
    <row r="47" spans="2:98" ht="18" customHeight="1">
      <c r="B47" s="5"/>
      <c r="BG47" s="2"/>
      <c r="BH47" s="3"/>
      <c r="BI47" s="3"/>
      <c r="BJ47" s="3"/>
      <c r="BK47" s="3"/>
      <c r="BL47" s="3"/>
      <c r="BM47" s="3"/>
      <c r="BN47" s="3"/>
      <c r="BO47" s="3"/>
      <c r="BP47" s="4"/>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4"/>
    </row>
    <row r="48" spans="2:98" ht="18" customHeight="1">
      <c r="B48" s="5"/>
      <c r="C48" s="1" t="s">
        <v>373</v>
      </c>
      <c r="BG48" s="5"/>
      <c r="BP48" s="6"/>
      <c r="CT48" s="6"/>
    </row>
    <row r="49" spans="2:105" ht="18" customHeight="1">
      <c r="B49" s="5"/>
      <c r="C49" s="1" t="s">
        <v>374</v>
      </c>
      <c r="BG49" s="5"/>
      <c r="BJ49" s="955" t="s">
        <v>100</v>
      </c>
      <c r="BK49" s="955"/>
      <c r="BL49" s="955"/>
      <c r="BM49" s="955"/>
      <c r="BP49" s="6"/>
      <c r="BZ49" s="427">
        <v>1</v>
      </c>
      <c r="CA49" s="427"/>
      <c r="CB49" s="427"/>
      <c r="CC49" s="427" t="s">
        <v>101</v>
      </c>
      <c r="CD49" s="427"/>
      <c r="CE49" s="427"/>
      <c r="CF49" s="958">
        <v>900</v>
      </c>
      <c r="CG49" s="958"/>
      <c r="CH49" s="958"/>
      <c r="CI49" s="958"/>
      <c r="CJ49" s="958"/>
      <c r="CK49" s="958"/>
      <c r="CT49" s="6"/>
      <c r="CY49" s="318">
        <v>1</v>
      </c>
      <c r="CZ49" s="318">
        <f>COUNTA(CF49)</f>
        <v>1</v>
      </c>
      <c r="DA49" s="318">
        <f t="shared" ref="DA49" si="5">CY49-CZ49</f>
        <v>0</v>
      </c>
    </row>
    <row r="50" spans="2:105" ht="18" customHeight="1">
      <c r="B50" s="5"/>
      <c r="BG50" s="5"/>
      <c r="BP50" s="6"/>
      <c r="CF50" s="1" t="s">
        <v>299</v>
      </c>
      <c r="CT50" s="6"/>
    </row>
    <row r="51" spans="2:105" ht="18" customHeight="1" thickBot="1">
      <c r="B51" s="7"/>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7"/>
      <c r="BH51" s="8"/>
      <c r="BI51" s="8"/>
      <c r="BJ51" s="8"/>
      <c r="BK51" s="8"/>
      <c r="BL51" s="8"/>
      <c r="BM51" s="8"/>
      <c r="BN51" s="8"/>
      <c r="BO51" s="8"/>
      <c r="BP51" s="9"/>
      <c r="BQ51" s="8"/>
      <c r="BR51" s="8"/>
      <c r="BS51" s="8"/>
      <c r="BT51" s="8"/>
      <c r="BU51" s="8"/>
      <c r="BV51" s="8"/>
      <c r="BW51" s="8"/>
      <c r="BX51" s="8"/>
      <c r="BY51" s="8"/>
      <c r="BZ51" s="8"/>
      <c r="CA51" s="8" t="s">
        <v>302</v>
      </c>
      <c r="CB51" s="8"/>
      <c r="CC51" s="8"/>
      <c r="CD51" s="8"/>
      <c r="CE51" s="8"/>
      <c r="CF51" s="8"/>
      <c r="CG51" s="8"/>
      <c r="CH51" s="8"/>
      <c r="CI51" s="8"/>
      <c r="CJ51" s="8"/>
      <c r="CK51" s="8"/>
      <c r="CL51" s="8"/>
      <c r="CM51" s="8"/>
      <c r="CN51" s="8"/>
      <c r="CO51" s="8"/>
      <c r="CP51" s="8"/>
      <c r="CQ51" s="8"/>
      <c r="CR51" s="8"/>
      <c r="CS51" s="8"/>
      <c r="CT51" s="9"/>
    </row>
    <row r="52" spans="2:105" ht="18" customHeight="1">
      <c r="BN52" s="1" t="s">
        <v>85</v>
      </c>
    </row>
  </sheetData>
  <sheetProtection selectLockedCells="1"/>
  <mergeCells count="23">
    <mergeCell ref="CJ1:CT1"/>
    <mergeCell ref="CG2:CI2"/>
    <mergeCell ref="CJ2:CK2"/>
    <mergeCell ref="CL2:CM2"/>
    <mergeCell ref="CN2:CO2"/>
    <mergeCell ref="CP2:CQ2"/>
    <mergeCell ref="CR2:CS2"/>
    <mergeCell ref="B3:CT3"/>
    <mergeCell ref="AH4:BN4"/>
    <mergeCell ref="BJ49:BM49"/>
    <mergeCell ref="BZ49:CB49"/>
    <mergeCell ref="CC49:CE49"/>
    <mergeCell ref="CF49:CK49"/>
    <mergeCell ref="CC7:CP7"/>
    <mergeCell ref="CC8:CP8"/>
    <mergeCell ref="CC13:CP13"/>
    <mergeCell ref="C16:CS45"/>
    <mergeCell ref="CC9:CP9"/>
    <mergeCell ref="CC12:CP12"/>
    <mergeCell ref="BO11:BS11"/>
    <mergeCell ref="BT11:CB11"/>
    <mergeCell ref="CC11:CP11"/>
    <mergeCell ref="CC10:CP10"/>
  </mergeCells>
  <phoneticPr fontId="1"/>
  <dataValidations count="2">
    <dataValidation type="list" allowBlank="1" showInputMessage="1" showErrorMessage="1" sqref="CC7:CP7" xr:uid="{435F8ABC-F91A-4E73-8FE6-956F3FABD175}">
      <formula1>"選択して下さい,本紙にて提出,別紙にて提出"</formula1>
    </dataValidation>
    <dataValidation type="list" allowBlank="1" showInputMessage="1" showErrorMessage="1" sqref="CC8:CP13" xr:uid="{00CE2CF9-AA25-41BC-BD86-96E493AE5F76}">
      <formula1>"確認して✔を選択して下さい,✔"</formula1>
    </dataValidation>
  </dataValidations>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17F4E-7736-4127-8A6A-3E3DF1BB04E5}">
  <sheetPr codeName="Sheet13"/>
  <dimension ref="B1:DA51"/>
  <sheetViews>
    <sheetView showGridLines="0" showRuler="0" zoomScaleNormal="100" zoomScaleSheetLayoutView="85" zoomScalePageLayoutView="40" workbookViewId="0">
      <selection activeCell="CF49" sqref="CF49"/>
    </sheetView>
  </sheetViews>
  <sheetFormatPr defaultColWidth="2" defaultRowHeight="18" customHeight="1" outlineLevelCol="1"/>
  <cols>
    <col min="1" max="99" width="2" style="1"/>
    <col min="100" max="100" width="22.25" style="1" customWidth="1"/>
    <col min="101" max="101" width="3.83203125" style="1" bestFit="1" customWidth="1"/>
    <col min="102" max="102" width="16.58203125" style="1" bestFit="1" customWidth="1"/>
    <col min="103" max="105" width="6.75" style="1" customWidth="1" outlineLevel="1"/>
    <col min="106" max="16384" width="2" style="1"/>
  </cols>
  <sheetData>
    <row r="1" spans="2:105" ht="18" customHeight="1" thickBot="1">
      <c r="CJ1" s="593" t="s">
        <v>104</v>
      </c>
      <c r="CK1" s="593"/>
      <c r="CL1" s="593"/>
      <c r="CM1" s="593"/>
      <c r="CN1" s="593"/>
      <c r="CO1" s="593"/>
      <c r="CP1" s="593"/>
      <c r="CQ1" s="593"/>
      <c r="CR1" s="593"/>
      <c r="CS1" s="593"/>
      <c r="CT1" s="593"/>
    </row>
    <row r="2" spans="2:105" ht="22.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905">
        <f>IF(様式1!$BC$4="","",様式1!$BC$4)</f>
        <v>2026</v>
      </c>
      <c r="CH2" s="905"/>
      <c r="CI2" s="905"/>
      <c r="CJ2" s="595" t="s">
        <v>10</v>
      </c>
      <c r="CK2" s="595"/>
      <c r="CL2" s="905">
        <f>IF(様式1!$BH$4="","",様式1!$BH$4)</f>
        <v>2</v>
      </c>
      <c r="CM2" s="905"/>
      <c r="CN2" s="595" t="s">
        <v>9</v>
      </c>
      <c r="CO2" s="595"/>
      <c r="CP2" s="905">
        <f>IF(様式1!$BL$4="","",様式1!$BL$4)</f>
        <v>9</v>
      </c>
      <c r="CQ2" s="905"/>
      <c r="CR2" s="595" t="s">
        <v>8</v>
      </c>
      <c r="CS2" s="595"/>
      <c r="CT2" s="4"/>
      <c r="CV2" s="325" t="s">
        <v>553</v>
      </c>
      <c r="CW2" s="319">
        <f>DA4</f>
        <v>0</v>
      </c>
      <c r="CX2" s="317" t="s">
        <v>554</v>
      </c>
    </row>
    <row r="3" spans="2:105" ht="18" customHeight="1">
      <c r="B3" s="721" t="s">
        <v>98</v>
      </c>
      <c r="C3" s="722"/>
      <c r="D3" s="722"/>
      <c r="E3" s="722"/>
      <c r="F3" s="722"/>
      <c r="G3" s="722"/>
      <c r="H3" s="722"/>
      <c r="I3" s="722"/>
      <c r="J3" s="722"/>
      <c r="K3" s="722"/>
      <c r="L3" s="722"/>
      <c r="M3" s="722"/>
      <c r="N3" s="722"/>
      <c r="O3" s="722"/>
      <c r="P3" s="722"/>
      <c r="Q3" s="722"/>
      <c r="R3" s="722"/>
      <c r="S3" s="722"/>
      <c r="T3" s="722"/>
      <c r="U3" s="722"/>
      <c r="V3" s="722"/>
      <c r="W3" s="722"/>
      <c r="X3" s="722"/>
      <c r="Y3" s="722"/>
      <c r="Z3" s="722"/>
      <c r="AA3" s="722"/>
      <c r="AB3" s="722"/>
      <c r="AC3" s="722"/>
      <c r="AD3" s="722"/>
      <c r="AE3" s="722"/>
      <c r="AF3" s="722"/>
      <c r="AG3" s="722"/>
      <c r="AH3" s="722"/>
      <c r="AI3" s="722"/>
      <c r="AJ3" s="722"/>
      <c r="AK3" s="722"/>
      <c r="AL3" s="722"/>
      <c r="AM3" s="722"/>
      <c r="AN3" s="722"/>
      <c r="AO3" s="722"/>
      <c r="AP3" s="722"/>
      <c r="AQ3" s="722"/>
      <c r="AR3" s="722"/>
      <c r="AS3" s="722"/>
      <c r="AT3" s="722"/>
      <c r="AU3" s="722"/>
      <c r="AV3" s="722"/>
      <c r="AW3" s="722"/>
      <c r="AX3" s="722"/>
      <c r="AY3" s="722"/>
      <c r="AZ3" s="722"/>
      <c r="BA3" s="722"/>
      <c r="BB3" s="722"/>
      <c r="BC3" s="722"/>
      <c r="BD3" s="722"/>
      <c r="BE3" s="722"/>
      <c r="BF3" s="722"/>
      <c r="BG3" s="722"/>
      <c r="BH3" s="722"/>
      <c r="BI3" s="722"/>
      <c r="BJ3" s="722"/>
      <c r="BK3" s="722"/>
      <c r="BL3" s="722"/>
      <c r="BM3" s="722"/>
      <c r="BN3" s="722"/>
      <c r="BO3" s="722"/>
      <c r="BP3" s="722"/>
      <c r="BQ3" s="722"/>
      <c r="BR3" s="722"/>
      <c r="BS3" s="722"/>
      <c r="BT3" s="722"/>
      <c r="BU3" s="722"/>
      <c r="BV3" s="722"/>
      <c r="BW3" s="722"/>
      <c r="BX3" s="722"/>
      <c r="BY3" s="722"/>
      <c r="BZ3" s="722"/>
      <c r="CA3" s="722"/>
      <c r="CB3" s="722"/>
      <c r="CC3" s="722"/>
      <c r="CD3" s="722"/>
      <c r="CE3" s="722"/>
      <c r="CF3" s="722"/>
      <c r="CG3" s="722"/>
      <c r="CH3" s="722"/>
      <c r="CI3" s="722"/>
      <c r="CJ3" s="722"/>
      <c r="CK3" s="722"/>
      <c r="CL3" s="722"/>
      <c r="CM3" s="722"/>
      <c r="CN3" s="722"/>
      <c r="CO3" s="722"/>
      <c r="CP3" s="722"/>
      <c r="CQ3" s="722"/>
      <c r="CR3" s="722"/>
      <c r="CS3" s="722"/>
      <c r="CT3" s="723"/>
      <c r="CY3" s="315" t="s">
        <v>555</v>
      </c>
      <c r="CZ3" s="315" t="s">
        <v>556</v>
      </c>
      <c r="DA3" s="315" t="s">
        <v>557</v>
      </c>
    </row>
    <row r="4" spans="2:105" ht="18" customHeight="1" thickBot="1">
      <c r="B4" s="130"/>
      <c r="C4" s="131"/>
      <c r="D4" s="1" t="s">
        <v>414</v>
      </c>
      <c r="E4" s="131"/>
      <c r="F4" s="131"/>
      <c r="G4" s="131"/>
      <c r="H4" s="131"/>
      <c r="I4" s="131"/>
      <c r="J4" s="131"/>
      <c r="K4" s="131"/>
      <c r="L4" s="131"/>
      <c r="M4" s="131"/>
      <c r="N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2"/>
      <c r="CY4" s="320">
        <f>SUM(CY6:CY50)</f>
        <v>4</v>
      </c>
      <c r="CZ4" s="320">
        <f t="shared" ref="CZ4:DA4" si="0">SUM(CZ6:CZ50)</f>
        <v>4</v>
      </c>
      <c r="DA4" s="320">
        <f t="shared" si="0"/>
        <v>0</v>
      </c>
    </row>
    <row r="5" spans="2:105" ht="3.75" customHeight="1">
      <c r="B5" s="5"/>
      <c r="D5" s="155"/>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961"/>
      <c r="AI5" s="961"/>
      <c r="AJ5" s="961"/>
      <c r="AK5" s="961"/>
      <c r="AL5" s="961"/>
      <c r="AM5" s="961"/>
      <c r="AN5" s="961"/>
      <c r="AO5" s="961"/>
      <c r="AP5" s="961"/>
      <c r="AQ5" s="961"/>
      <c r="AR5" s="961"/>
      <c r="AS5" s="961"/>
      <c r="AT5" s="961"/>
      <c r="AU5" s="961"/>
      <c r="AV5" s="961"/>
      <c r="AW5" s="961"/>
      <c r="AX5" s="961"/>
      <c r="AY5" s="961"/>
      <c r="AZ5" s="961"/>
      <c r="BA5" s="961"/>
      <c r="BB5" s="961"/>
      <c r="BC5" s="961"/>
      <c r="BD5" s="961"/>
      <c r="BE5" s="961"/>
      <c r="BF5" s="961"/>
      <c r="BG5" s="961"/>
      <c r="BH5" s="961"/>
      <c r="BI5" s="961"/>
      <c r="BJ5" s="961"/>
      <c r="BK5" s="961"/>
      <c r="BL5" s="961"/>
      <c r="BM5" s="961"/>
      <c r="BN5" s="961"/>
      <c r="BO5" s="156"/>
      <c r="BP5" s="156"/>
      <c r="BQ5" s="156"/>
      <c r="BR5" s="156"/>
      <c r="BS5" s="156"/>
      <c r="BT5" s="156"/>
      <c r="BU5" s="156"/>
      <c r="BV5" s="156"/>
      <c r="BW5" s="156"/>
      <c r="BX5" s="156"/>
      <c r="BY5" s="156"/>
      <c r="BZ5" s="156"/>
      <c r="CA5" s="156"/>
      <c r="CB5" s="156"/>
      <c r="CC5" s="156"/>
      <c r="CD5" s="156"/>
      <c r="CE5" s="156"/>
      <c r="CF5" s="156"/>
      <c r="CG5" s="163"/>
      <c r="CH5" s="163"/>
      <c r="CI5" s="163"/>
      <c r="CJ5" s="163"/>
      <c r="CK5" s="163"/>
      <c r="CL5" s="163"/>
      <c r="CM5" s="163"/>
      <c r="CN5" s="163"/>
      <c r="CO5" s="163"/>
      <c r="CP5" s="163"/>
      <c r="CQ5" s="163"/>
      <c r="CR5" s="163"/>
      <c r="CS5" s="185"/>
      <c r="CT5" s="6"/>
    </row>
    <row r="6" spans="2:105" ht="15" customHeight="1">
      <c r="B6" s="5"/>
      <c r="D6" s="173" t="s">
        <v>415</v>
      </c>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174"/>
      <c r="AI6" s="174"/>
      <c r="AJ6" s="174"/>
      <c r="AK6" s="174"/>
      <c r="AL6" s="174"/>
      <c r="AM6" s="174"/>
      <c r="AN6" s="174"/>
      <c r="AO6" s="174"/>
      <c r="AP6" s="174"/>
      <c r="AQ6" s="174"/>
      <c r="AR6" s="174"/>
      <c r="AS6" s="174"/>
      <c r="AT6" s="174"/>
      <c r="AU6" s="174"/>
      <c r="AV6" s="174"/>
      <c r="AW6" s="174"/>
      <c r="AX6" s="174"/>
      <c r="AY6" s="174"/>
      <c r="AZ6" s="174"/>
      <c r="BA6" s="174"/>
      <c r="BB6" s="174"/>
      <c r="BC6" s="174"/>
      <c r="BD6" s="174"/>
      <c r="BE6" s="174"/>
      <c r="BF6" s="174"/>
      <c r="BG6" s="174"/>
      <c r="BH6" s="174"/>
      <c r="BI6" s="174"/>
      <c r="BJ6" s="174"/>
      <c r="BK6" s="174"/>
      <c r="BL6" s="174"/>
      <c r="BM6" s="174"/>
      <c r="BN6" s="174"/>
      <c r="BO6" s="174"/>
      <c r="BP6" s="174"/>
      <c r="BQ6" s="174"/>
      <c r="BR6" s="174"/>
      <c r="BS6" s="174"/>
      <c r="BT6" s="174"/>
      <c r="BU6" s="174"/>
      <c r="BV6" s="174"/>
      <c r="BW6" s="174"/>
      <c r="BX6" s="174"/>
      <c r="BY6" s="174"/>
      <c r="BZ6" s="174"/>
      <c r="CA6" s="174"/>
      <c r="CB6" s="174"/>
      <c r="CC6" s="907" t="s">
        <v>712</v>
      </c>
      <c r="CD6" s="908"/>
      <c r="CE6" s="908"/>
      <c r="CF6" s="908"/>
      <c r="CG6" s="908"/>
      <c r="CH6" s="908"/>
      <c r="CI6" s="908"/>
      <c r="CJ6" s="908"/>
      <c r="CK6" s="908"/>
      <c r="CL6" s="908"/>
      <c r="CM6" s="908"/>
      <c r="CN6" s="908"/>
      <c r="CO6" s="908"/>
      <c r="CP6" s="909"/>
      <c r="CS6" s="181"/>
      <c r="CT6" s="6"/>
      <c r="CY6" s="318">
        <v>1</v>
      </c>
      <c r="CZ6" s="318">
        <f>IF(OR(CC6="選択して下さい",CC6=""),0,COUNTA(CC6))</f>
        <v>1</v>
      </c>
      <c r="DA6" s="318">
        <f t="shared" ref="DA6" si="1">CY6-CZ6</f>
        <v>0</v>
      </c>
    </row>
    <row r="7" spans="2:105" ht="15" customHeight="1">
      <c r="B7" s="5"/>
      <c r="D7" s="167" t="s">
        <v>413</v>
      </c>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168"/>
      <c r="BD7" s="168"/>
      <c r="BE7" s="168"/>
      <c r="BF7" s="168"/>
      <c r="BG7" s="168"/>
      <c r="BH7" s="168"/>
      <c r="BI7" s="168"/>
      <c r="BJ7" s="168"/>
      <c r="BK7" s="168"/>
      <c r="BL7" s="168"/>
      <c r="BM7" s="168"/>
      <c r="BN7" s="168"/>
      <c r="BO7" s="168"/>
      <c r="BP7" s="168"/>
      <c r="BQ7" s="168"/>
      <c r="BR7" s="168"/>
      <c r="BS7" s="168"/>
      <c r="BT7" s="168"/>
      <c r="BU7" s="168"/>
      <c r="BV7" s="168"/>
      <c r="BW7" s="168"/>
      <c r="BX7" s="168"/>
      <c r="BY7" s="168"/>
      <c r="BZ7" s="168"/>
      <c r="CA7" s="168"/>
      <c r="CB7" s="168"/>
      <c r="CC7" s="910" t="s">
        <v>713</v>
      </c>
      <c r="CD7" s="910"/>
      <c r="CE7" s="910"/>
      <c r="CF7" s="910"/>
      <c r="CG7" s="910"/>
      <c r="CH7" s="910"/>
      <c r="CI7" s="910"/>
      <c r="CJ7" s="910"/>
      <c r="CK7" s="910"/>
      <c r="CL7" s="910"/>
      <c r="CM7" s="910"/>
      <c r="CN7" s="910"/>
      <c r="CO7" s="910"/>
      <c r="CP7" s="910"/>
      <c r="CS7" s="181"/>
      <c r="CT7" s="6"/>
      <c r="CY7" s="318">
        <v>1</v>
      </c>
      <c r="CZ7" s="318">
        <f>IF(OR(CC7="確認して✔を選択して下さい",CC7=""),0,COUNTA(CC7))</f>
        <v>1</v>
      </c>
      <c r="DA7" s="318">
        <f t="shared" ref="DA7" si="2">CY7-CZ7</f>
        <v>0</v>
      </c>
    </row>
    <row r="8" spans="2:105" ht="15" customHeight="1">
      <c r="B8" s="5"/>
      <c r="D8" s="167" t="s">
        <v>578</v>
      </c>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8"/>
      <c r="AQ8" s="168"/>
      <c r="AR8" s="168"/>
      <c r="AS8" s="168"/>
      <c r="AT8" s="168"/>
      <c r="AU8" s="168"/>
      <c r="AV8" s="168"/>
      <c r="AW8" s="168"/>
      <c r="AX8" s="168"/>
      <c r="AY8" s="168"/>
      <c r="AZ8" s="168"/>
      <c r="BA8" s="168"/>
      <c r="BB8" s="168"/>
      <c r="BC8" s="168"/>
      <c r="BD8" s="168"/>
      <c r="BE8" s="168"/>
      <c r="BF8" s="168"/>
      <c r="BG8" s="168"/>
      <c r="BH8" s="168"/>
      <c r="BI8" s="168"/>
      <c r="BJ8" s="168"/>
      <c r="BK8" s="168"/>
      <c r="BL8" s="168"/>
      <c r="BM8" s="168"/>
      <c r="BN8" s="168"/>
      <c r="BO8" s="168"/>
      <c r="BP8" s="168"/>
      <c r="BQ8" s="168"/>
      <c r="BR8" s="168"/>
      <c r="BS8" s="168"/>
      <c r="BT8" s="168"/>
      <c r="BU8" s="168"/>
      <c r="BV8" s="168"/>
      <c r="BW8" s="168"/>
      <c r="BX8" s="168"/>
      <c r="BY8" s="168"/>
      <c r="BZ8" s="168"/>
      <c r="CA8" s="168"/>
      <c r="CB8" s="168"/>
      <c r="CC8" s="957" t="s">
        <v>713</v>
      </c>
      <c r="CD8" s="957"/>
      <c r="CE8" s="957"/>
      <c r="CF8" s="957"/>
      <c r="CG8" s="957"/>
      <c r="CH8" s="957"/>
      <c r="CI8" s="957"/>
      <c r="CJ8" s="957"/>
      <c r="CK8" s="957"/>
      <c r="CL8" s="957"/>
      <c r="CM8" s="957"/>
      <c r="CN8" s="957"/>
      <c r="CO8" s="957"/>
      <c r="CP8" s="957"/>
      <c r="CS8" s="181"/>
      <c r="CT8" s="6"/>
      <c r="CY8" s="318">
        <v>1</v>
      </c>
      <c r="CZ8" s="318">
        <f>IF(OR(CC8="確認して✔を選択して下さい",CC8=""),0,COUNTA(CC8))</f>
        <v>1</v>
      </c>
      <c r="DA8" s="318">
        <f t="shared" ref="DA8" si="3">CY8-CZ8</f>
        <v>0</v>
      </c>
    </row>
    <row r="9" spans="2:105" ht="3.75" customHeight="1" thickBot="1">
      <c r="B9" s="5"/>
      <c r="D9" s="159"/>
      <c r="E9" s="160"/>
      <c r="F9" s="160"/>
      <c r="G9" s="160"/>
      <c r="H9" s="160"/>
      <c r="I9" s="160"/>
      <c r="J9" s="160"/>
      <c r="K9" s="160"/>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81"/>
      <c r="CT9" s="6"/>
      <c r="CY9" s="326"/>
      <c r="CZ9" s="326"/>
      <c r="DA9" s="326"/>
    </row>
    <row r="10" spans="2:105" ht="3.75" customHeight="1">
      <c r="B10" s="5"/>
      <c r="CT10" s="6"/>
    </row>
    <row r="11" spans="2:105" ht="18" customHeight="1">
      <c r="B11" s="5"/>
      <c r="C11" s="622" t="s">
        <v>411</v>
      </c>
      <c r="D11" s="623"/>
      <c r="E11" s="623"/>
      <c r="F11" s="623"/>
      <c r="G11" s="623"/>
      <c r="H11" s="623"/>
      <c r="I11" s="623"/>
      <c r="J11" s="623"/>
      <c r="K11" s="623"/>
      <c r="L11" s="623"/>
      <c r="M11" s="623"/>
      <c r="N11" s="623"/>
      <c r="O11" s="623"/>
      <c r="P11" s="623"/>
      <c r="Q11" s="623"/>
      <c r="R11" s="623"/>
      <c r="S11" s="623"/>
      <c r="T11" s="623"/>
      <c r="U11" s="623"/>
      <c r="V11" s="623"/>
      <c r="W11" s="623"/>
      <c r="X11" s="623"/>
      <c r="Y11" s="623"/>
      <c r="Z11" s="623"/>
      <c r="AA11" s="623"/>
      <c r="AB11" s="623"/>
      <c r="AC11" s="623"/>
      <c r="AD11" s="623"/>
      <c r="AE11" s="623"/>
      <c r="AF11" s="623"/>
      <c r="AG11" s="623"/>
      <c r="AH11" s="623"/>
      <c r="AI11" s="623"/>
      <c r="AJ11" s="623"/>
      <c r="AK11" s="623"/>
      <c r="AL11" s="623"/>
      <c r="AM11" s="623"/>
      <c r="AN11" s="623"/>
      <c r="AO11" s="623"/>
      <c r="AP11" s="623"/>
      <c r="AQ11" s="623"/>
      <c r="AR11" s="623"/>
      <c r="AS11" s="623"/>
      <c r="AT11" s="623"/>
      <c r="AU11" s="623"/>
      <c r="AV11" s="623"/>
      <c r="AW11" s="623"/>
      <c r="AX11" s="623"/>
      <c r="AY11" s="623"/>
      <c r="AZ11" s="623"/>
      <c r="BA11" s="623"/>
      <c r="BB11" s="623"/>
      <c r="BC11" s="623"/>
      <c r="BD11" s="623"/>
      <c r="BE11" s="623"/>
      <c r="BF11" s="623"/>
      <c r="BG11" s="623"/>
      <c r="BH11" s="623"/>
      <c r="BI11" s="623"/>
      <c r="BJ11" s="623"/>
      <c r="BK11" s="623"/>
      <c r="BL11" s="623"/>
      <c r="BM11" s="623"/>
      <c r="BN11" s="623"/>
      <c r="BO11" s="623"/>
      <c r="BP11" s="623"/>
      <c r="BQ11" s="623"/>
      <c r="BR11" s="623"/>
      <c r="BS11" s="623"/>
      <c r="BT11" s="623"/>
      <c r="BU11" s="623"/>
      <c r="BV11" s="623"/>
      <c r="BW11" s="623"/>
      <c r="BX11" s="623"/>
      <c r="BY11" s="623"/>
      <c r="BZ11" s="623"/>
      <c r="CA11" s="623"/>
      <c r="CB11" s="623"/>
      <c r="CC11" s="623"/>
      <c r="CD11" s="623"/>
      <c r="CE11" s="623"/>
      <c r="CF11" s="623"/>
      <c r="CG11" s="623"/>
      <c r="CH11" s="623"/>
      <c r="CI11" s="623"/>
      <c r="CJ11" s="623"/>
      <c r="CK11" s="623"/>
      <c r="CL11" s="623"/>
      <c r="CM11" s="623"/>
      <c r="CN11" s="623"/>
      <c r="CO11" s="623"/>
      <c r="CP11" s="623"/>
      <c r="CQ11" s="623"/>
      <c r="CR11" s="623"/>
      <c r="CS11" s="624"/>
      <c r="CT11" s="6"/>
    </row>
    <row r="12" spans="2:105" ht="18" customHeight="1">
      <c r="B12" s="5"/>
      <c r="C12" s="625"/>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c r="AI12" s="427"/>
      <c r="AJ12" s="427"/>
      <c r="AK12" s="427"/>
      <c r="AL12" s="427"/>
      <c r="AM12" s="427"/>
      <c r="AN12" s="427"/>
      <c r="AO12" s="427"/>
      <c r="AP12" s="427"/>
      <c r="AQ12" s="427"/>
      <c r="AR12" s="427"/>
      <c r="AS12" s="427"/>
      <c r="AT12" s="427"/>
      <c r="AU12" s="427"/>
      <c r="AV12" s="427"/>
      <c r="AW12" s="427"/>
      <c r="AX12" s="427"/>
      <c r="AY12" s="427"/>
      <c r="AZ12" s="427"/>
      <c r="BA12" s="427"/>
      <c r="BB12" s="427"/>
      <c r="BC12" s="427"/>
      <c r="BD12" s="427"/>
      <c r="BE12" s="427"/>
      <c r="BF12" s="427"/>
      <c r="BG12" s="427"/>
      <c r="BH12" s="427"/>
      <c r="BI12" s="427"/>
      <c r="BJ12" s="427"/>
      <c r="BK12" s="427"/>
      <c r="BL12" s="427"/>
      <c r="BM12" s="427"/>
      <c r="BN12" s="427"/>
      <c r="BO12" s="427"/>
      <c r="BP12" s="427"/>
      <c r="BQ12" s="427"/>
      <c r="BR12" s="427"/>
      <c r="BS12" s="427"/>
      <c r="BT12" s="427"/>
      <c r="BU12" s="427"/>
      <c r="BV12" s="427"/>
      <c r="BW12" s="427"/>
      <c r="BX12" s="427"/>
      <c r="BY12" s="427"/>
      <c r="BZ12" s="427"/>
      <c r="CA12" s="427"/>
      <c r="CB12" s="427"/>
      <c r="CC12" s="427"/>
      <c r="CD12" s="427"/>
      <c r="CE12" s="427"/>
      <c r="CF12" s="427"/>
      <c r="CG12" s="427"/>
      <c r="CH12" s="427"/>
      <c r="CI12" s="427"/>
      <c r="CJ12" s="427"/>
      <c r="CK12" s="427"/>
      <c r="CL12" s="427"/>
      <c r="CM12" s="427"/>
      <c r="CN12" s="427"/>
      <c r="CO12" s="427"/>
      <c r="CP12" s="427"/>
      <c r="CQ12" s="427"/>
      <c r="CR12" s="427"/>
      <c r="CS12" s="626"/>
      <c r="CT12" s="6"/>
    </row>
    <row r="13" spans="2:105" ht="18" customHeight="1">
      <c r="B13" s="5"/>
      <c r="C13" s="625"/>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27"/>
      <c r="AB13" s="427"/>
      <c r="AC13" s="427"/>
      <c r="AD13" s="427"/>
      <c r="AE13" s="427"/>
      <c r="AF13" s="427"/>
      <c r="AG13" s="427"/>
      <c r="AH13" s="427"/>
      <c r="AI13" s="427"/>
      <c r="AJ13" s="427"/>
      <c r="AK13" s="427"/>
      <c r="AL13" s="427"/>
      <c r="AM13" s="427"/>
      <c r="AN13" s="427"/>
      <c r="AO13" s="427"/>
      <c r="AP13" s="427"/>
      <c r="AQ13" s="427"/>
      <c r="AR13" s="427"/>
      <c r="AS13" s="427"/>
      <c r="AT13" s="427"/>
      <c r="AU13" s="427"/>
      <c r="AV13" s="427"/>
      <c r="AW13" s="427"/>
      <c r="AX13" s="427"/>
      <c r="AY13" s="427"/>
      <c r="AZ13" s="427"/>
      <c r="BA13" s="427"/>
      <c r="BB13" s="427"/>
      <c r="BC13" s="427"/>
      <c r="BD13" s="427"/>
      <c r="BE13" s="427"/>
      <c r="BF13" s="427"/>
      <c r="BG13" s="427"/>
      <c r="BH13" s="427"/>
      <c r="BI13" s="427"/>
      <c r="BJ13" s="427"/>
      <c r="BK13" s="427"/>
      <c r="BL13" s="427"/>
      <c r="BM13" s="427"/>
      <c r="BN13" s="427"/>
      <c r="BO13" s="427"/>
      <c r="BP13" s="427"/>
      <c r="BQ13" s="427"/>
      <c r="BR13" s="427"/>
      <c r="BS13" s="427"/>
      <c r="BT13" s="427"/>
      <c r="BU13" s="427"/>
      <c r="BV13" s="427"/>
      <c r="BW13" s="427"/>
      <c r="BX13" s="427"/>
      <c r="BY13" s="427"/>
      <c r="BZ13" s="427"/>
      <c r="CA13" s="427"/>
      <c r="CB13" s="427"/>
      <c r="CC13" s="427"/>
      <c r="CD13" s="427"/>
      <c r="CE13" s="427"/>
      <c r="CF13" s="427"/>
      <c r="CG13" s="427"/>
      <c r="CH13" s="427"/>
      <c r="CI13" s="427"/>
      <c r="CJ13" s="427"/>
      <c r="CK13" s="427"/>
      <c r="CL13" s="427"/>
      <c r="CM13" s="427"/>
      <c r="CN13" s="427"/>
      <c r="CO13" s="427"/>
      <c r="CP13" s="427"/>
      <c r="CQ13" s="427"/>
      <c r="CR13" s="427"/>
      <c r="CS13" s="626"/>
      <c r="CT13" s="6"/>
    </row>
    <row r="14" spans="2:105" ht="18" customHeight="1">
      <c r="B14" s="5"/>
      <c r="C14" s="625"/>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c r="AI14" s="427"/>
      <c r="AJ14" s="427"/>
      <c r="AK14" s="427"/>
      <c r="AL14" s="427"/>
      <c r="AM14" s="427"/>
      <c r="AN14" s="427"/>
      <c r="AO14" s="427"/>
      <c r="AP14" s="427"/>
      <c r="AQ14" s="427"/>
      <c r="AR14" s="427"/>
      <c r="AS14" s="427"/>
      <c r="AT14" s="427"/>
      <c r="AU14" s="427"/>
      <c r="AV14" s="427"/>
      <c r="AW14" s="427"/>
      <c r="AX14" s="427"/>
      <c r="AY14" s="427"/>
      <c r="AZ14" s="427"/>
      <c r="BA14" s="427"/>
      <c r="BB14" s="427"/>
      <c r="BC14" s="427"/>
      <c r="BD14" s="427"/>
      <c r="BE14" s="427"/>
      <c r="BF14" s="427"/>
      <c r="BG14" s="427"/>
      <c r="BH14" s="427"/>
      <c r="BI14" s="427"/>
      <c r="BJ14" s="427"/>
      <c r="BK14" s="427"/>
      <c r="BL14" s="427"/>
      <c r="BM14" s="427"/>
      <c r="BN14" s="427"/>
      <c r="BO14" s="427"/>
      <c r="BP14" s="427"/>
      <c r="BQ14" s="427"/>
      <c r="BR14" s="427"/>
      <c r="BS14" s="427"/>
      <c r="BT14" s="427"/>
      <c r="BU14" s="427"/>
      <c r="BV14" s="427"/>
      <c r="BW14" s="427"/>
      <c r="BX14" s="427"/>
      <c r="BY14" s="427"/>
      <c r="BZ14" s="427"/>
      <c r="CA14" s="427"/>
      <c r="CB14" s="427"/>
      <c r="CC14" s="427"/>
      <c r="CD14" s="427"/>
      <c r="CE14" s="427"/>
      <c r="CF14" s="427"/>
      <c r="CG14" s="427"/>
      <c r="CH14" s="427"/>
      <c r="CI14" s="427"/>
      <c r="CJ14" s="427"/>
      <c r="CK14" s="427"/>
      <c r="CL14" s="427"/>
      <c r="CM14" s="427"/>
      <c r="CN14" s="427"/>
      <c r="CO14" s="427"/>
      <c r="CP14" s="427"/>
      <c r="CQ14" s="427"/>
      <c r="CR14" s="427"/>
      <c r="CS14" s="626"/>
      <c r="CT14" s="6"/>
    </row>
    <row r="15" spans="2:105" ht="18" customHeight="1">
      <c r="B15" s="5"/>
      <c r="C15" s="625"/>
      <c r="D15" s="427"/>
      <c r="E15" s="427"/>
      <c r="F15" s="427"/>
      <c r="G15" s="427"/>
      <c r="H15" s="427"/>
      <c r="I15" s="427"/>
      <c r="J15" s="427"/>
      <c r="K15" s="427"/>
      <c r="L15" s="427"/>
      <c r="M15" s="427"/>
      <c r="N15" s="427"/>
      <c r="O15" s="427"/>
      <c r="P15" s="427"/>
      <c r="Q15" s="427"/>
      <c r="R15" s="427"/>
      <c r="S15" s="427"/>
      <c r="T15" s="427"/>
      <c r="U15" s="427"/>
      <c r="V15" s="427"/>
      <c r="W15" s="427"/>
      <c r="X15" s="427"/>
      <c r="Y15" s="427"/>
      <c r="Z15" s="427"/>
      <c r="AA15" s="427"/>
      <c r="AB15" s="427"/>
      <c r="AC15" s="427"/>
      <c r="AD15" s="427"/>
      <c r="AE15" s="427"/>
      <c r="AF15" s="427"/>
      <c r="AG15" s="427"/>
      <c r="AH15" s="427"/>
      <c r="AI15" s="427"/>
      <c r="AJ15" s="427"/>
      <c r="AK15" s="427"/>
      <c r="AL15" s="427"/>
      <c r="AM15" s="427"/>
      <c r="AN15" s="427"/>
      <c r="AO15" s="427"/>
      <c r="AP15" s="427"/>
      <c r="AQ15" s="427"/>
      <c r="AR15" s="427"/>
      <c r="AS15" s="427"/>
      <c r="AT15" s="427"/>
      <c r="AU15" s="427"/>
      <c r="AV15" s="427"/>
      <c r="AW15" s="427"/>
      <c r="AX15" s="427"/>
      <c r="AY15" s="427"/>
      <c r="AZ15" s="427"/>
      <c r="BA15" s="427"/>
      <c r="BB15" s="427"/>
      <c r="BC15" s="427"/>
      <c r="BD15" s="427"/>
      <c r="BE15" s="427"/>
      <c r="BF15" s="427"/>
      <c r="BG15" s="427"/>
      <c r="BH15" s="427"/>
      <c r="BI15" s="427"/>
      <c r="BJ15" s="427"/>
      <c r="BK15" s="427"/>
      <c r="BL15" s="427"/>
      <c r="BM15" s="427"/>
      <c r="BN15" s="427"/>
      <c r="BO15" s="427"/>
      <c r="BP15" s="427"/>
      <c r="BQ15" s="427"/>
      <c r="BR15" s="427"/>
      <c r="BS15" s="427"/>
      <c r="BT15" s="427"/>
      <c r="BU15" s="427"/>
      <c r="BV15" s="427"/>
      <c r="BW15" s="427"/>
      <c r="BX15" s="427"/>
      <c r="BY15" s="427"/>
      <c r="BZ15" s="427"/>
      <c r="CA15" s="427"/>
      <c r="CB15" s="427"/>
      <c r="CC15" s="427"/>
      <c r="CD15" s="427"/>
      <c r="CE15" s="427"/>
      <c r="CF15" s="427"/>
      <c r="CG15" s="427"/>
      <c r="CH15" s="427"/>
      <c r="CI15" s="427"/>
      <c r="CJ15" s="427"/>
      <c r="CK15" s="427"/>
      <c r="CL15" s="427"/>
      <c r="CM15" s="427"/>
      <c r="CN15" s="427"/>
      <c r="CO15" s="427"/>
      <c r="CP15" s="427"/>
      <c r="CQ15" s="427"/>
      <c r="CR15" s="427"/>
      <c r="CS15" s="626"/>
      <c r="CT15" s="6"/>
    </row>
    <row r="16" spans="2:105" ht="18" customHeight="1">
      <c r="B16" s="5"/>
      <c r="C16" s="625"/>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c r="AI16" s="427"/>
      <c r="AJ16" s="427"/>
      <c r="AK16" s="427"/>
      <c r="AL16" s="427"/>
      <c r="AM16" s="427"/>
      <c r="AN16" s="427"/>
      <c r="AO16" s="427"/>
      <c r="AP16" s="427"/>
      <c r="AQ16" s="427"/>
      <c r="AR16" s="427"/>
      <c r="AS16" s="427"/>
      <c r="AT16" s="427"/>
      <c r="AU16" s="427"/>
      <c r="AV16" s="427"/>
      <c r="AW16" s="427"/>
      <c r="AX16" s="427"/>
      <c r="AY16" s="427"/>
      <c r="AZ16" s="427"/>
      <c r="BA16" s="427"/>
      <c r="BB16" s="427"/>
      <c r="BC16" s="427"/>
      <c r="BD16" s="427"/>
      <c r="BE16" s="427"/>
      <c r="BF16" s="427"/>
      <c r="BG16" s="427"/>
      <c r="BH16" s="427"/>
      <c r="BI16" s="427"/>
      <c r="BJ16" s="427"/>
      <c r="BK16" s="427"/>
      <c r="BL16" s="427"/>
      <c r="BM16" s="427"/>
      <c r="BN16" s="427"/>
      <c r="BO16" s="427"/>
      <c r="BP16" s="427"/>
      <c r="BQ16" s="427"/>
      <c r="BR16" s="427"/>
      <c r="BS16" s="427"/>
      <c r="BT16" s="427"/>
      <c r="BU16" s="427"/>
      <c r="BV16" s="427"/>
      <c r="BW16" s="427"/>
      <c r="BX16" s="427"/>
      <c r="BY16" s="427"/>
      <c r="BZ16" s="427"/>
      <c r="CA16" s="427"/>
      <c r="CB16" s="427"/>
      <c r="CC16" s="427"/>
      <c r="CD16" s="427"/>
      <c r="CE16" s="427"/>
      <c r="CF16" s="427"/>
      <c r="CG16" s="427"/>
      <c r="CH16" s="427"/>
      <c r="CI16" s="427"/>
      <c r="CJ16" s="427"/>
      <c r="CK16" s="427"/>
      <c r="CL16" s="427"/>
      <c r="CM16" s="427"/>
      <c r="CN16" s="427"/>
      <c r="CO16" s="427"/>
      <c r="CP16" s="427"/>
      <c r="CQ16" s="427"/>
      <c r="CR16" s="427"/>
      <c r="CS16" s="626"/>
      <c r="CT16" s="6"/>
    </row>
    <row r="17" spans="2:98" ht="18" customHeight="1">
      <c r="B17" s="5"/>
      <c r="C17" s="625"/>
      <c r="D17" s="427"/>
      <c r="E17" s="427"/>
      <c r="F17" s="427"/>
      <c r="G17" s="427"/>
      <c r="H17" s="427"/>
      <c r="I17" s="427"/>
      <c r="J17" s="427"/>
      <c r="K17" s="427"/>
      <c r="L17" s="427"/>
      <c r="M17" s="427"/>
      <c r="N17" s="427"/>
      <c r="O17" s="427"/>
      <c r="P17" s="427"/>
      <c r="Q17" s="427"/>
      <c r="R17" s="427"/>
      <c r="S17" s="427"/>
      <c r="T17" s="427"/>
      <c r="U17" s="427"/>
      <c r="V17" s="427"/>
      <c r="W17" s="427"/>
      <c r="X17" s="427"/>
      <c r="Y17" s="427"/>
      <c r="Z17" s="427"/>
      <c r="AA17" s="427"/>
      <c r="AB17" s="427"/>
      <c r="AC17" s="427"/>
      <c r="AD17" s="427"/>
      <c r="AE17" s="427"/>
      <c r="AF17" s="427"/>
      <c r="AG17" s="427"/>
      <c r="AH17" s="427"/>
      <c r="AI17" s="427"/>
      <c r="AJ17" s="427"/>
      <c r="AK17" s="427"/>
      <c r="AL17" s="427"/>
      <c r="AM17" s="427"/>
      <c r="AN17" s="427"/>
      <c r="AO17" s="427"/>
      <c r="AP17" s="427"/>
      <c r="AQ17" s="427"/>
      <c r="AR17" s="427"/>
      <c r="AS17" s="427"/>
      <c r="AT17" s="427"/>
      <c r="AU17" s="427"/>
      <c r="AV17" s="427"/>
      <c r="AW17" s="427"/>
      <c r="AX17" s="427"/>
      <c r="AY17" s="427"/>
      <c r="AZ17" s="427"/>
      <c r="BA17" s="427"/>
      <c r="BB17" s="427"/>
      <c r="BC17" s="427"/>
      <c r="BD17" s="427"/>
      <c r="BE17" s="427"/>
      <c r="BF17" s="427"/>
      <c r="BG17" s="427"/>
      <c r="BH17" s="427"/>
      <c r="BI17" s="427"/>
      <c r="BJ17" s="427"/>
      <c r="BK17" s="427"/>
      <c r="BL17" s="427"/>
      <c r="BM17" s="427"/>
      <c r="BN17" s="427"/>
      <c r="BO17" s="427"/>
      <c r="BP17" s="427"/>
      <c r="BQ17" s="427"/>
      <c r="BR17" s="427"/>
      <c r="BS17" s="427"/>
      <c r="BT17" s="427"/>
      <c r="BU17" s="427"/>
      <c r="BV17" s="427"/>
      <c r="BW17" s="427"/>
      <c r="BX17" s="427"/>
      <c r="BY17" s="427"/>
      <c r="BZ17" s="427"/>
      <c r="CA17" s="427"/>
      <c r="CB17" s="427"/>
      <c r="CC17" s="427"/>
      <c r="CD17" s="427"/>
      <c r="CE17" s="427"/>
      <c r="CF17" s="427"/>
      <c r="CG17" s="427"/>
      <c r="CH17" s="427"/>
      <c r="CI17" s="427"/>
      <c r="CJ17" s="427"/>
      <c r="CK17" s="427"/>
      <c r="CL17" s="427"/>
      <c r="CM17" s="427"/>
      <c r="CN17" s="427"/>
      <c r="CO17" s="427"/>
      <c r="CP17" s="427"/>
      <c r="CQ17" s="427"/>
      <c r="CR17" s="427"/>
      <c r="CS17" s="626"/>
      <c r="CT17" s="6"/>
    </row>
    <row r="18" spans="2:98" ht="18" customHeight="1">
      <c r="B18" s="5"/>
      <c r="C18" s="625"/>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c r="AI18" s="427"/>
      <c r="AJ18" s="427"/>
      <c r="AK18" s="427"/>
      <c r="AL18" s="427"/>
      <c r="AM18" s="427"/>
      <c r="AN18" s="427"/>
      <c r="AO18" s="427"/>
      <c r="AP18" s="427"/>
      <c r="AQ18" s="427"/>
      <c r="AR18" s="427"/>
      <c r="AS18" s="427"/>
      <c r="AT18" s="427"/>
      <c r="AU18" s="427"/>
      <c r="AV18" s="427"/>
      <c r="AW18" s="427"/>
      <c r="AX18" s="427"/>
      <c r="AY18" s="427"/>
      <c r="AZ18" s="427"/>
      <c r="BA18" s="427"/>
      <c r="BB18" s="427"/>
      <c r="BC18" s="427"/>
      <c r="BD18" s="427"/>
      <c r="BE18" s="427"/>
      <c r="BF18" s="427"/>
      <c r="BG18" s="427"/>
      <c r="BH18" s="427"/>
      <c r="BI18" s="427"/>
      <c r="BJ18" s="427"/>
      <c r="BK18" s="427"/>
      <c r="BL18" s="427"/>
      <c r="BM18" s="427"/>
      <c r="BN18" s="427"/>
      <c r="BO18" s="427"/>
      <c r="BP18" s="427"/>
      <c r="BQ18" s="427"/>
      <c r="BR18" s="427"/>
      <c r="BS18" s="427"/>
      <c r="BT18" s="427"/>
      <c r="BU18" s="427"/>
      <c r="BV18" s="427"/>
      <c r="BW18" s="427"/>
      <c r="BX18" s="427"/>
      <c r="BY18" s="427"/>
      <c r="BZ18" s="427"/>
      <c r="CA18" s="427"/>
      <c r="CB18" s="427"/>
      <c r="CC18" s="427"/>
      <c r="CD18" s="427"/>
      <c r="CE18" s="427"/>
      <c r="CF18" s="427"/>
      <c r="CG18" s="427"/>
      <c r="CH18" s="427"/>
      <c r="CI18" s="427"/>
      <c r="CJ18" s="427"/>
      <c r="CK18" s="427"/>
      <c r="CL18" s="427"/>
      <c r="CM18" s="427"/>
      <c r="CN18" s="427"/>
      <c r="CO18" s="427"/>
      <c r="CP18" s="427"/>
      <c r="CQ18" s="427"/>
      <c r="CR18" s="427"/>
      <c r="CS18" s="626"/>
      <c r="CT18" s="6"/>
    </row>
    <row r="19" spans="2:98" ht="18" customHeight="1">
      <c r="B19" s="5"/>
      <c r="C19" s="625"/>
      <c r="D19" s="427"/>
      <c r="E19" s="427"/>
      <c r="F19" s="427"/>
      <c r="G19" s="427"/>
      <c r="H19" s="427"/>
      <c r="I19" s="427"/>
      <c r="J19" s="427"/>
      <c r="K19" s="427"/>
      <c r="L19" s="427"/>
      <c r="M19" s="427"/>
      <c r="N19" s="427"/>
      <c r="O19" s="427"/>
      <c r="P19" s="427"/>
      <c r="Q19" s="427"/>
      <c r="R19" s="427"/>
      <c r="S19" s="427"/>
      <c r="T19" s="427"/>
      <c r="U19" s="427"/>
      <c r="V19" s="427"/>
      <c r="W19" s="427"/>
      <c r="X19" s="427"/>
      <c r="Y19" s="427"/>
      <c r="Z19" s="427"/>
      <c r="AA19" s="427"/>
      <c r="AB19" s="427"/>
      <c r="AC19" s="427"/>
      <c r="AD19" s="427"/>
      <c r="AE19" s="427"/>
      <c r="AF19" s="427"/>
      <c r="AG19" s="427"/>
      <c r="AH19" s="427"/>
      <c r="AI19" s="427"/>
      <c r="AJ19" s="427"/>
      <c r="AK19" s="427"/>
      <c r="AL19" s="427"/>
      <c r="AM19" s="427"/>
      <c r="AN19" s="427"/>
      <c r="AO19" s="427"/>
      <c r="AP19" s="427"/>
      <c r="AQ19" s="427"/>
      <c r="AR19" s="427"/>
      <c r="AS19" s="427"/>
      <c r="AT19" s="427"/>
      <c r="AU19" s="427"/>
      <c r="AV19" s="427"/>
      <c r="AW19" s="427"/>
      <c r="AX19" s="427"/>
      <c r="AY19" s="427"/>
      <c r="AZ19" s="427"/>
      <c r="BA19" s="427"/>
      <c r="BB19" s="427"/>
      <c r="BC19" s="427"/>
      <c r="BD19" s="427"/>
      <c r="BE19" s="427"/>
      <c r="BF19" s="427"/>
      <c r="BG19" s="427"/>
      <c r="BH19" s="427"/>
      <c r="BI19" s="427"/>
      <c r="BJ19" s="427"/>
      <c r="BK19" s="427"/>
      <c r="BL19" s="427"/>
      <c r="BM19" s="427"/>
      <c r="BN19" s="427"/>
      <c r="BO19" s="427"/>
      <c r="BP19" s="427"/>
      <c r="BQ19" s="427"/>
      <c r="BR19" s="427"/>
      <c r="BS19" s="427"/>
      <c r="BT19" s="427"/>
      <c r="BU19" s="427"/>
      <c r="BV19" s="427"/>
      <c r="BW19" s="427"/>
      <c r="BX19" s="427"/>
      <c r="BY19" s="427"/>
      <c r="BZ19" s="427"/>
      <c r="CA19" s="427"/>
      <c r="CB19" s="427"/>
      <c r="CC19" s="427"/>
      <c r="CD19" s="427"/>
      <c r="CE19" s="427"/>
      <c r="CF19" s="427"/>
      <c r="CG19" s="427"/>
      <c r="CH19" s="427"/>
      <c r="CI19" s="427"/>
      <c r="CJ19" s="427"/>
      <c r="CK19" s="427"/>
      <c r="CL19" s="427"/>
      <c r="CM19" s="427"/>
      <c r="CN19" s="427"/>
      <c r="CO19" s="427"/>
      <c r="CP19" s="427"/>
      <c r="CQ19" s="427"/>
      <c r="CR19" s="427"/>
      <c r="CS19" s="626"/>
      <c r="CT19" s="6"/>
    </row>
    <row r="20" spans="2:98" ht="18" customHeight="1">
      <c r="B20" s="5"/>
      <c r="C20" s="625"/>
      <c r="D20" s="427"/>
      <c r="E20" s="427"/>
      <c r="F20" s="427"/>
      <c r="G20" s="427"/>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c r="AF20" s="427"/>
      <c r="AG20" s="427"/>
      <c r="AH20" s="427"/>
      <c r="AI20" s="427"/>
      <c r="AJ20" s="427"/>
      <c r="AK20" s="427"/>
      <c r="AL20" s="427"/>
      <c r="AM20" s="427"/>
      <c r="AN20" s="427"/>
      <c r="AO20" s="427"/>
      <c r="AP20" s="427"/>
      <c r="AQ20" s="427"/>
      <c r="AR20" s="427"/>
      <c r="AS20" s="427"/>
      <c r="AT20" s="427"/>
      <c r="AU20" s="427"/>
      <c r="AV20" s="427"/>
      <c r="AW20" s="427"/>
      <c r="AX20" s="427"/>
      <c r="AY20" s="427"/>
      <c r="AZ20" s="427"/>
      <c r="BA20" s="427"/>
      <c r="BB20" s="427"/>
      <c r="BC20" s="427"/>
      <c r="BD20" s="427"/>
      <c r="BE20" s="427"/>
      <c r="BF20" s="427"/>
      <c r="BG20" s="427"/>
      <c r="BH20" s="427"/>
      <c r="BI20" s="427"/>
      <c r="BJ20" s="427"/>
      <c r="BK20" s="427"/>
      <c r="BL20" s="427"/>
      <c r="BM20" s="427"/>
      <c r="BN20" s="427"/>
      <c r="BO20" s="427"/>
      <c r="BP20" s="427"/>
      <c r="BQ20" s="427"/>
      <c r="BR20" s="427"/>
      <c r="BS20" s="427"/>
      <c r="BT20" s="427"/>
      <c r="BU20" s="427"/>
      <c r="BV20" s="427"/>
      <c r="BW20" s="427"/>
      <c r="BX20" s="427"/>
      <c r="BY20" s="427"/>
      <c r="BZ20" s="427"/>
      <c r="CA20" s="427"/>
      <c r="CB20" s="427"/>
      <c r="CC20" s="427"/>
      <c r="CD20" s="427"/>
      <c r="CE20" s="427"/>
      <c r="CF20" s="427"/>
      <c r="CG20" s="427"/>
      <c r="CH20" s="427"/>
      <c r="CI20" s="427"/>
      <c r="CJ20" s="427"/>
      <c r="CK20" s="427"/>
      <c r="CL20" s="427"/>
      <c r="CM20" s="427"/>
      <c r="CN20" s="427"/>
      <c r="CO20" s="427"/>
      <c r="CP20" s="427"/>
      <c r="CQ20" s="427"/>
      <c r="CR20" s="427"/>
      <c r="CS20" s="626"/>
      <c r="CT20" s="6"/>
    </row>
    <row r="21" spans="2:98" ht="18" customHeight="1">
      <c r="B21" s="5"/>
      <c r="C21" s="625"/>
      <c r="D21" s="427"/>
      <c r="E21" s="427"/>
      <c r="F21" s="427"/>
      <c r="G21" s="427"/>
      <c r="H21" s="427"/>
      <c r="I21" s="427"/>
      <c r="J21" s="427"/>
      <c r="K21" s="427"/>
      <c r="L21" s="427"/>
      <c r="M21" s="427"/>
      <c r="N21" s="427"/>
      <c r="O21" s="427"/>
      <c r="P21" s="427"/>
      <c r="Q21" s="427"/>
      <c r="R21" s="427"/>
      <c r="S21" s="427"/>
      <c r="T21" s="427"/>
      <c r="U21" s="427"/>
      <c r="V21" s="427"/>
      <c r="W21" s="427"/>
      <c r="X21" s="427"/>
      <c r="Y21" s="427"/>
      <c r="Z21" s="427"/>
      <c r="AA21" s="427"/>
      <c r="AB21" s="427"/>
      <c r="AC21" s="427"/>
      <c r="AD21" s="427"/>
      <c r="AE21" s="427"/>
      <c r="AF21" s="427"/>
      <c r="AG21" s="427"/>
      <c r="AH21" s="427"/>
      <c r="AI21" s="427"/>
      <c r="AJ21" s="427"/>
      <c r="AK21" s="427"/>
      <c r="AL21" s="427"/>
      <c r="AM21" s="427"/>
      <c r="AN21" s="427"/>
      <c r="AO21" s="427"/>
      <c r="AP21" s="427"/>
      <c r="AQ21" s="427"/>
      <c r="AR21" s="427"/>
      <c r="AS21" s="427"/>
      <c r="AT21" s="427"/>
      <c r="AU21" s="427"/>
      <c r="AV21" s="427"/>
      <c r="AW21" s="427"/>
      <c r="AX21" s="427"/>
      <c r="AY21" s="427"/>
      <c r="AZ21" s="427"/>
      <c r="BA21" s="427"/>
      <c r="BB21" s="427"/>
      <c r="BC21" s="427"/>
      <c r="BD21" s="427"/>
      <c r="BE21" s="427"/>
      <c r="BF21" s="427"/>
      <c r="BG21" s="427"/>
      <c r="BH21" s="427"/>
      <c r="BI21" s="427"/>
      <c r="BJ21" s="427"/>
      <c r="BK21" s="427"/>
      <c r="BL21" s="427"/>
      <c r="BM21" s="427"/>
      <c r="BN21" s="427"/>
      <c r="BO21" s="427"/>
      <c r="BP21" s="427"/>
      <c r="BQ21" s="427"/>
      <c r="BR21" s="427"/>
      <c r="BS21" s="427"/>
      <c r="BT21" s="427"/>
      <c r="BU21" s="427"/>
      <c r="BV21" s="427"/>
      <c r="BW21" s="427"/>
      <c r="BX21" s="427"/>
      <c r="BY21" s="427"/>
      <c r="BZ21" s="427"/>
      <c r="CA21" s="427"/>
      <c r="CB21" s="427"/>
      <c r="CC21" s="427"/>
      <c r="CD21" s="427"/>
      <c r="CE21" s="427"/>
      <c r="CF21" s="427"/>
      <c r="CG21" s="427"/>
      <c r="CH21" s="427"/>
      <c r="CI21" s="427"/>
      <c r="CJ21" s="427"/>
      <c r="CK21" s="427"/>
      <c r="CL21" s="427"/>
      <c r="CM21" s="427"/>
      <c r="CN21" s="427"/>
      <c r="CO21" s="427"/>
      <c r="CP21" s="427"/>
      <c r="CQ21" s="427"/>
      <c r="CR21" s="427"/>
      <c r="CS21" s="626"/>
      <c r="CT21" s="6"/>
    </row>
    <row r="22" spans="2:98" ht="18" customHeight="1">
      <c r="B22" s="5"/>
      <c r="C22" s="625"/>
      <c r="D22" s="427"/>
      <c r="E22" s="427"/>
      <c r="F22" s="427"/>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7"/>
      <c r="AH22" s="427"/>
      <c r="AI22" s="427"/>
      <c r="AJ22" s="427"/>
      <c r="AK22" s="427"/>
      <c r="AL22" s="427"/>
      <c r="AM22" s="427"/>
      <c r="AN22" s="427"/>
      <c r="AO22" s="427"/>
      <c r="AP22" s="427"/>
      <c r="AQ22" s="427"/>
      <c r="AR22" s="427"/>
      <c r="AS22" s="427"/>
      <c r="AT22" s="427"/>
      <c r="AU22" s="427"/>
      <c r="AV22" s="427"/>
      <c r="AW22" s="427"/>
      <c r="AX22" s="427"/>
      <c r="AY22" s="427"/>
      <c r="AZ22" s="427"/>
      <c r="BA22" s="427"/>
      <c r="BB22" s="427"/>
      <c r="BC22" s="427"/>
      <c r="BD22" s="427"/>
      <c r="BE22" s="427"/>
      <c r="BF22" s="427"/>
      <c r="BG22" s="427"/>
      <c r="BH22" s="427"/>
      <c r="BI22" s="427"/>
      <c r="BJ22" s="427"/>
      <c r="BK22" s="427"/>
      <c r="BL22" s="427"/>
      <c r="BM22" s="427"/>
      <c r="BN22" s="427"/>
      <c r="BO22" s="427"/>
      <c r="BP22" s="427"/>
      <c r="BQ22" s="427"/>
      <c r="BR22" s="427"/>
      <c r="BS22" s="427"/>
      <c r="BT22" s="427"/>
      <c r="BU22" s="427"/>
      <c r="BV22" s="427"/>
      <c r="BW22" s="427"/>
      <c r="BX22" s="427"/>
      <c r="BY22" s="427"/>
      <c r="BZ22" s="427"/>
      <c r="CA22" s="427"/>
      <c r="CB22" s="427"/>
      <c r="CC22" s="427"/>
      <c r="CD22" s="427"/>
      <c r="CE22" s="427"/>
      <c r="CF22" s="427"/>
      <c r="CG22" s="427"/>
      <c r="CH22" s="427"/>
      <c r="CI22" s="427"/>
      <c r="CJ22" s="427"/>
      <c r="CK22" s="427"/>
      <c r="CL22" s="427"/>
      <c r="CM22" s="427"/>
      <c r="CN22" s="427"/>
      <c r="CO22" s="427"/>
      <c r="CP22" s="427"/>
      <c r="CQ22" s="427"/>
      <c r="CR22" s="427"/>
      <c r="CS22" s="626"/>
      <c r="CT22" s="6"/>
    </row>
    <row r="23" spans="2:98" ht="18" customHeight="1">
      <c r="B23" s="5"/>
      <c r="C23" s="625"/>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7"/>
      <c r="AH23" s="427"/>
      <c r="AI23" s="427"/>
      <c r="AJ23" s="427"/>
      <c r="AK23" s="427"/>
      <c r="AL23" s="427"/>
      <c r="AM23" s="427"/>
      <c r="AN23" s="427"/>
      <c r="AO23" s="427"/>
      <c r="AP23" s="427"/>
      <c r="AQ23" s="427"/>
      <c r="AR23" s="427"/>
      <c r="AS23" s="427"/>
      <c r="AT23" s="427"/>
      <c r="AU23" s="427"/>
      <c r="AV23" s="427"/>
      <c r="AW23" s="427"/>
      <c r="AX23" s="427"/>
      <c r="AY23" s="427"/>
      <c r="AZ23" s="427"/>
      <c r="BA23" s="427"/>
      <c r="BB23" s="427"/>
      <c r="BC23" s="427"/>
      <c r="BD23" s="427"/>
      <c r="BE23" s="427"/>
      <c r="BF23" s="427"/>
      <c r="BG23" s="427"/>
      <c r="BH23" s="427"/>
      <c r="BI23" s="427"/>
      <c r="BJ23" s="427"/>
      <c r="BK23" s="427"/>
      <c r="BL23" s="427"/>
      <c r="BM23" s="427"/>
      <c r="BN23" s="427"/>
      <c r="BO23" s="427"/>
      <c r="BP23" s="427"/>
      <c r="BQ23" s="427"/>
      <c r="BR23" s="427"/>
      <c r="BS23" s="427"/>
      <c r="BT23" s="427"/>
      <c r="BU23" s="427"/>
      <c r="BV23" s="427"/>
      <c r="BW23" s="427"/>
      <c r="BX23" s="427"/>
      <c r="BY23" s="427"/>
      <c r="BZ23" s="427"/>
      <c r="CA23" s="427"/>
      <c r="CB23" s="427"/>
      <c r="CC23" s="427"/>
      <c r="CD23" s="427"/>
      <c r="CE23" s="427"/>
      <c r="CF23" s="427"/>
      <c r="CG23" s="427"/>
      <c r="CH23" s="427"/>
      <c r="CI23" s="427"/>
      <c r="CJ23" s="427"/>
      <c r="CK23" s="427"/>
      <c r="CL23" s="427"/>
      <c r="CM23" s="427"/>
      <c r="CN23" s="427"/>
      <c r="CO23" s="427"/>
      <c r="CP23" s="427"/>
      <c r="CQ23" s="427"/>
      <c r="CR23" s="427"/>
      <c r="CS23" s="626"/>
      <c r="CT23" s="6"/>
    </row>
    <row r="24" spans="2:98" ht="18" customHeight="1">
      <c r="B24" s="5"/>
      <c r="C24" s="625"/>
      <c r="D24" s="427"/>
      <c r="E24" s="427"/>
      <c r="F24" s="427"/>
      <c r="G24" s="427"/>
      <c r="H24" s="427"/>
      <c r="I24" s="427"/>
      <c r="J24" s="427"/>
      <c r="K24" s="427"/>
      <c r="L24" s="427"/>
      <c r="M24" s="427"/>
      <c r="N24" s="427"/>
      <c r="O24" s="427"/>
      <c r="P24" s="427"/>
      <c r="Q24" s="427"/>
      <c r="R24" s="427"/>
      <c r="S24" s="427"/>
      <c r="T24" s="427"/>
      <c r="U24" s="427"/>
      <c r="V24" s="427"/>
      <c r="W24" s="427"/>
      <c r="X24" s="427"/>
      <c r="Y24" s="427"/>
      <c r="Z24" s="427"/>
      <c r="AA24" s="427"/>
      <c r="AB24" s="427"/>
      <c r="AC24" s="427"/>
      <c r="AD24" s="427"/>
      <c r="AE24" s="427"/>
      <c r="AF24" s="427"/>
      <c r="AG24" s="427"/>
      <c r="AH24" s="427"/>
      <c r="AI24" s="427"/>
      <c r="AJ24" s="427"/>
      <c r="AK24" s="427"/>
      <c r="AL24" s="427"/>
      <c r="AM24" s="427"/>
      <c r="AN24" s="427"/>
      <c r="AO24" s="427"/>
      <c r="AP24" s="427"/>
      <c r="AQ24" s="427"/>
      <c r="AR24" s="427"/>
      <c r="AS24" s="427"/>
      <c r="AT24" s="427"/>
      <c r="AU24" s="427"/>
      <c r="AV24" s="427"/>
      <c r="AW24" s="427"/>
      <c r="AX24" s="427"/>
      <c r="AY24" s="427"/>
      <c r="AZ24" s="427"/>
      <c r="BA24" s="427"/>
      <c r="BB24" s="427"/>
      <c r="BC24" s="427"/>
      <c r="BD24" s="427"/>
      <c r="BE24" s="427"/>
      <c r="BF24" s="427"/>
      <c r="BG24" s="427"/>
      <c r="BH24" s="427"/>
      <c r="BI24" s="427"/>
      <c r="BJ24" s="427"/>
      <c r="BK24" s="427"/>
      <c r="BL24" s="427"/>
      <c r="BM24" s="427"/>
      <c r="BN24" s="427"/>
      <c r="BO24" s="427"/>
      <c r="BP24" s="427"/>
      <c r="BQ24" s="427"/>
      <c r="BR24" s="427"/>
      <c r="BS24" s="427"/>
      <c r="BT24" s="427"/>
      <c r="BU24" s="427"/>
      <c r="BV24" s="427"/>
      <c r="BW24" s="427"/>
      <c r="BX24" s="427"/>
      <c r="BY24" s="427"/>
      <c r="BZ24" s="427"/>
      <c r="CA24" s="427"/>
      <c r="CB24" s="427"/>
      <c r="CC24" s="427"/>
      <c r="CD24" s="427"/>
      <c r="CE24" s="427"/>
      <c r="CF24" s="427"/>
      <c r="CG24" s="427"/>
      <c r="CH24" s="427"/>
      <c r="CI24" s="427"/>
      <c r="CJ24" s="427"/>
      <c r="CK24" s="427"/>
      <c r="CL24" s="427"/>
      <c r="CM24" s="427"/>
      <c r="CN24" s="427"/>
      <c r="CO24" s="427"/>
      <c r="CP24" s="427"/>
      <c r="CQ24" s="427"/>
      <c r="CR24" s="427"/>
      <c r="CS24" s="626"/>
      <c r="CT24" s="6"/>
    </row>
    <row r="25" spans="2:98" ht="18" customHeight="1">
      <c r="B25" s="5"/>
      <c r="C25" s="625"/>
      <c r="D25" s="427"/>
      <c r="E25" s="427"/>
      <c r="F25" s="427"/>
      <c r="G25" s="427"/>
      <c r="H25" s="427"/>
      <c r="I25" s="427"/>
      <c r="J25" s="427"/>
      <c r="K25" s="427"/>
      <c r="L25" s="427"/>
      <c r="M25" s="427"/>
      <c r="N25" s="427"/>
      <c r="O25" s="427"/>
      <c r="P25" s="427"/>
      <c r="Q25" s="427"/>
      <c r="R25" s="427"/>
      <c r="S25" s="427"/>
      <c r="T25" s="427"/>
      <c r="U25" s="427"/>
      <c r="V25" s="427"/>
      <c r="W25" s="427"/>
      <c r="X25" s="427"/>
      <c r="Y25" s="427"/>
      <c r="Z25" s="427"/>
      <c r="AA25" s="427"/>
      <c r="AB25" s="427"/>
      <c r="AC25" s="427"/>
      <c r="AD25" s="427"/>
      <c r="AE25" s="427"/>
      <c r="AF25" s="427"/>
      <c r="AG25" s="427"/>
      <c r="AH25" s="427"/>
      <c r="AI25" s="427"/>
      <c r="AJ25" s="427"/>
      <c r="AK25" s="427"/>
      <c r="AL25" s="427"/>
      <c r="AM25" s="427"/>
      <c r="AN25" s="427"/>
      <c r="AO25" s="427"/>
      <c r="AP25" s="427"/>
      <c r="AQ25" s="427"/>
      <c r="AR25" s="427"/>
      <c r="AS25" s="427"/>
      <c r="AT25" s="427"/>
      <c r="AU25" s="427"/>
      <c r="AV25" s="427"/>
      <c r="AW25" s="427"/>
      <c r="AX25" s="427"/>
      <c r="AY25" s="427"/>
      <c r="AZ25" s="427"/>
      <c r="BA25" s="427"/>
      <c r="BB25" s="427"/>
      <c r="BC25" s="427"/>
      <c r="BD25" s="427"/>
      <c r="BE25" s="427"/>
      <c r="BF25" s="427"/>
      <c r="BG25" s="427"/>
      <c r="BH25" s="427"/>
      <c r="BI25" s="427"/>
      <c r="BJ25" s="427"/>
      <c r="BK25" s="427"/>
      <c r="BL25" s="427"/>
      <c r="BM25" s="427"/>
      <c r="BN25" s="427"/>
      <c r="BO25" s="427"/>
      <c r="BP25" s="427"/>
      <c r="BQ25" s="427"/>
      <c r="BR25" s="427"/>
      <c r="BS25" s="427"/>
      <c r="BT25" s="427"/>
      <c r="BU25" s="427"/>
      <c r="BV25" s="427"/>
      <c r="BW25" s="427"/>
      <c r="BX25" s="427"/>
      <c r="BY25" s="427"/>
      <c r="BZ25" s="427"/>
      <c r="CA25" s="427"/>
      <c r="CB25" s="427"/>
      <c r="CC25" s="427"/>
      <c r="CD25" s="427"/>
      <c r="CE25" s="427"/>
      <c r="CF25" s="427"/>
      <c r="CG25" s="427"/>
      <c r="CH25" s="427"/>
      <c r="CI25" s="427"/>
      <c r="CJ25" s="427"/>
      <c r="CK25" s="427"/>
      <c r="CL25" s="427"/>
      <c r="CM25" s="427"/>
      <c r="CN25" s="427"/>
      <c r="CO25" s="427"/>
      <c r="CP25" s="427"/>
      <c r="CQ25" s="427"/>
      <c r="CR25" s="427"/>
      <c r="CS25" s="626"/>
      <c r="CT25" s="6"/>
    </row>
    <row r="26" spans="2:98" ht="18" customHeight="1">
      <c r="B26" s="5"/>
      <c r="C26" s="625"/>
      <c r="D26" s="427"/>
      <c r="E26" s="427"/>
      <c r="F26" s="427"/>
      <c r="G26" s="427"/>
      <c r="H26" s="427"/>
      <c r="I26" s="427"/>
      <c r="J26" s="427"/>
      <c r="K26" s="427"/>
      <c r="L26" s="427"/>
      <c r="M26" s="427"/>
      <c r="N26" s="427"/>
      <c r="O26" s="427"/>
      <c r="P26" s="427"/>
      <c r="Q26" s="427"/>
      <c r="R26" s="427"/>
      <c r="S26" s="427"/>
      <c r="T26" s="427"/>
      <c r="U26" s="427"/>
      <c r="V26" s="427"/>
      <c r="W26" s="427"/>
      <c r="X26" s="427"/>
      <c r="Y26" s="427"/>
      <c r="Z26" s="427"/>
      <c r="AA26" s="427"/>
      <c r="AB26" s="427"/>
      <c r="AC26" s="427"/>
      <c r="AD26" s="427"/>
      <c r="AE26" s="427"/>
      <c r="AF26" s="427"/>
      <c r="AG26" s="427"/>
      <c r="AH26" s="427"/>
      <c r="AI26" s="427"/>
      <c r="AJ26" s="427"/>
      <c r="AK26" s="427"/>
      <c r="AL26" s="427"/>
      <c r="AM26" s="427"/>
      <c r="AN26" s="427"/>
      <c r="AO26" s="427"/>
      <c r="AP26" s="427"/>
      <c r="AQ26" s="427"/>
      <c r="AR26" s="427"/>
      <c r="AS26" s="427"/>
      <c r="AT26" s="427"/>
      <c r="AU26" s="427"/>
      <c r="AV26" s="427"/>
      <c r="AW26" s="427"/>
      <c r="AX26" s="427"/>
      <c r="AY26" s="427"/>
      <c r="AZ26" s="427"/>
      <c r="BA26" s="427"/>
      <c r="BB26" s="427"/>
      <c r="BC26" s="427"/>
      <c r="BD26" s="427"/>
      <c r="BE26" s="427"/>
      <c r="BF26" s="427"/>
      <c r="BG26" s="427"/>
      <c r="BH26" s="427"/>
      <c r="BI26" s="427"/>
      <c r="BJ26" s="427"/>
      <c r="BK26" s="427"/>
      <c r="BL26" s="427"/>
      <c r="BM26" s="427"/>
      <c r="BN26" s="427"/>
      <c r="BO26" s="427"/>
      <c r="BP26" s="427"/>
      <c r="BQ26" s="427"/>
      <c r="BR26" s="427"/>
      <c r="BS26" s="427"/>
      <c r="BT26" s="427"/>
      <c r="BU26" s="427"/>
      <c r="BV26" s="427"/>
      <c r="BW26" s="427"/>
      <c r="BX26" s="427"/>
      <c r="BY26" s="427"/>
      <c r="BZ26" s="427"/>
      <c r="CA26" s="427"/>
      <c r="CB26" s="427"/>
      <c r="CC26" s="427"/>
      <c r="CD26" s="427"/>
      <c r="CE26" s="427"/>
      <c r="CF26" s="427"/>
      <c r="CG26" s="427"/>
      <c r="CH26" s="427"/>
      <c r="CI26" s="427"/>
      <c r="CJ26" s="427"/>
      <c r="CK26" s="427"/>
      <c r="CL26" s="427"/>
      <c r="CM26" s="427"/>
      <c r="CN26" s="427"/>
      <c r="CO26" s="427"/>
      <c r="CP26" s="427"/>
      <c r="CQ26" s="427"/>
      <c r="CR26" s="427"/>
      <c r="CS26" s="626"/>
      <c r="CT26" s="6"/>
    </row>
    <row r="27" spans="2:98" ht="18" customHeight="1">
      <c r="B27" s="5"/>
      <c r="C27" s="625"/>
      <c r="D27" s="427"/>
      <c r="E27" s="427"/>
      <c r="F27" s="427"/>
      <c r="G27" s="427"/>
      <c r="H27" s="427"/>
      <c r="I27" s="427"/>
      <c r="J27" s="427"/>
      <c r="K27" s="427"/>
      <c r="L27" s="427"/>
      <c r="M27" s="427"/>
      <c r="N27" s="427"/>
      <c r="O27" s="427"/>
      <c r="P27" s="427"/>
      <c r="Q27" s="427"/>
      <c r="R27" s="427"/>
      <c r="S27" s="427"/>
      <c r="T27" s="427"/>
      <c r="U27" s="427"/>
      <c r="V27" s="427"/>
      <c r="W27" s="427"/>
      <c r="X27" s="427"/>
      <c r="Y27" s="427"/>
      <c r="Z27" s="427"/>
      <c r="AA27" s="427"/>
      <c r="AB27" s="427"/>
      <c r="AC27" s="427"/>
      <c r="AD27" s="427"/>
      <c r="AE27" s="427"/>
      <c r="AF27" s="427"/>
      <c r="AG27" s="427"/>
      <c r="AH27" s="427"/>
      <c r="AI27" s="427"/>
      <c r="AJ27" s="427"/>
      <c r="AK27" s="427"/>
      <c r="AL27" s="427"/>
      <c r="AM27" s="427"/>
      <c r="AN27" s="427"/>
      <c r="AO27" s="427"/>
      <c r="AP27" s="427"/>
      <c r="AQ27" s="427"/>
      <c r="AR27" s="427"/>
      <c r="AS27" s="427"/>
      <c r="AT27" s="427"/>
      <c r="AU27" s="427"/>
      <c r="AV27" s="427"/>
      <c r="AW27" s="427"/>
      <c r="AX27" s="427"/>
      <c r="AY27" s="427"/>
      <c r="AZ27" s="427"/>
      <c r="BA27" s="427"/>
      <c r="BB27" s="427"/>
      <c r="BC27" s="427"/>
      <c r="BD27" s="427"/>
      <c r="BE27" s="427"/>
      <c r="BF27" s="427"/>
      <c r="BG27" s="427"/>
      <c r="BH27" s="427"/>
      <c r="BI27" s="427"/>
      <c r="BJ27" s="427"/>
      <c r="BK27" s="427"/>
      <c r="BL27" s="427"/>
      <c r="BM27" s="427"/>
      <c r="BN27" s="427"/>
      <c r="BO27" s="427"/>
      <c r="BP27" s="427"/>
      <c r="BQ27" s="427"/>
      <c r="BR27" s="427"/>
      <c r="BS27" s="427"/>
      <c r="BT27" s="427"/>
      <c r="BU27" s="427"/>
      <c r="BV27" s="427"/>
      <c r="BW27" s="427"/>
      <c r="BX27" s="427"/>
      <c r="BY27" s="427"/>
      <c r="BZ27" s="427"/>
      <c r="CA27" s="427"/>
      <c r="CB27" s="427"/>
      <c r="CC27" s="427"/>
      <c r="CD27" s="427"/>
      <c r="CE27" s="427"/>
      <c r="CF27" s="427"/>
      <c r="CG27" s="427"/>
      <c r="CH27" s="427"/>
      <c r="CI27" s="427"/>
      <c r="CJ27" s="427"/>
      <c r="CK27" s="427"/>
      <c r="CL27" s="427"/>
      <c r="CM27" s="427"/>
      <c r="CN27" s="427"/>
      <c r="CO27" s="427"/>
      <c r="CP27" s="427"/>
      <c r="CQ27" s="427"/>
      <c r="CR27" s="427"/>
      <c r="CS27" s="626"/>
      <c r="CT27" s="6"/>
    </row>
    <row r="28" spans="2:98" ht="18" customHeight="1">
      <c r="B28" s="5"/>
      <c r="C28" s="625"/>
      <c r="D28" s="427"/>
      <c r="E28" s="427"/>
      <c r="F28" s="427"/>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427"/>
      <c r="BA28" s="427"/>
      <c r="BB28" s="427"/>
      <c r="BC28" s="427"/>
      <c r="BD28" s="427"/>
      <c r="BE28" s="427"/>
      <c r="BF28" s="427"/>
      <c r="BG28" s="427"/>
      <c r="BH28" s="427"/>
      <c r="BI28" s="427"/>
      <c r="BJ28" s="427"/>
      <c r="BK28" s="427"/>
      <c r="BL28" s="427"/>
      <c r="BM28" s="427"/>
      <c r="BN28" s="427"/>
      <c r="BO28" s="427"/>
      <c r="BP28" s="427"/>
      <c r="BQ28" s="427"/>
      <c r="BR28" s="427"/>
      <c r="BS28" s="427"/>
      <c r="BT28" s="427"/>
      <c r="BU28" s="427"/>
      <c r="BV28" s="427"/>
      <c r="BW28" s="427"/>
      <c r="BX28" s="427"/>
      <c r="BY28" s="427"/>
      <c r="BZ28" s="427"/>
      <c r="CA28" s="427"/>
      <c r="CB28" s="427"/>
      <c r="CC28" s="427"/>
      <c r="CD28" s="427"/>
      <c r="CE28" s="427"/>
      <c r="CF28" s="427"/>
      <c r="CG28" s="427"/>
      <c r="CH28" s="427"/>
      <c r="CI28" s="427"/>
      <c r="CJ28" s="427"/>
      <c r="CK28" s="427"/>
      <c r="CL28" s="427"/>
      <c r="CM28" s="427"/>
      <c r="CN28" s="427"/>
      <c r="CO28" s="427"/>
      <c r="CP28" s="427"/>
      <c r="CQ28" s="427"/>
      <c r="CR28" s="427"/>
      <c r="CS28" s="626"/>
      <c r="CT28" s="6"/>
    </row>
    <row r="29" spans="2:98" ht="18" customHeight="1">
      <c r="B29" s="5"/>
      <c r="C29" s="625"/>
      <c r="D29" s="427"/>
      <c r="E29" s="427"/>
      <c r="F29" s="427"/>
      <c r="G29" s="427"/>
      <c r="H29" s="427"/>
      <c r="I29" s="427"/>
      <c r="J29" s="427"/>
      <c r="K29" s="427"/>
      <c r="L29" s="427"/>
      <c r="M29" s="427"/>
      <c r="N29" s="427"/>
      <c r="O29" s="427"/>
      <c r="P29" s="427"/>
      <c r="Q29" s="427"/>
      <c r="R29" s="427"/>
      <c r="S29" s="427"/>
      <c r="T29" s="427"/>
      <c r="U29" s="427"/>
      <c r="V29" s="427"/>
      <c r="W29" s="427"/>
      <c r="X29" s="427"/>
      <c r="Y29" s="427"/>
      <c r="Z29" s="427"/>
      <c r="AA29" s="427"/>
      <c r="AB29" s="427"/>
      <c r="AC29" s="427"/>
      <c r="AD29" s="427"/>
      <c r="AE29" s="427"/>
      <c r="AF29" s="427"/>
      <c r="AG29" s="427"/>
      <c r="AH29" s="427"/>
      <c r="AI29" s="427"/>
      <c r="AJ29" s="427"/>
      <c r="AK29" s="427"/>
      <c r="AL29" s="427"/>
      <c r="AM29" s="427"/>
      <c r="AN29" s="427"/>
      <c r="AO29" s="427"/>
      <c r="AP29" s="427"/>
      <c r="AQ29" s="427"/>
      <c r="AR29" s="427"/>
      <c r="AS29" s="427"/>
      <c r="AT29" s="427"/>
      <c r="AU29" s="427"/>
      <c r="AV29" s="427"/>
      <c r="AW29" s="427"/>
      <c r="AX29" s="427"/>
      <c r="AY29" s="427"/>
      <c r="AZ29" s="427"/>
      <c r="BA29" s="427"/>
      <c r="BB29" s="427"/>
      <c r="BC29" s="427"/>
      <c r="BD29" s="427"/>
      <c r="BE29" s="427"/>
      <c r="BF29" s="427"/>
      <c r="BG29" s="427"/>
      <c r="BH29" s="427"/>
      <c r="BI29" s="427"/>
      <c r="BJ29" s="427"/>
      <c r="BK29" s="427"/>
      <c r="BL29" s="427"/>
      <c r="BM29" s="427"/>
      <c r="BN29" s="427"/>
      <c r="BO29" s="427"/>
      <c r="BP29" s="427"/>
      <c r="BQ29" s="427"/>
      <c r="BR29" s="427"/>
      <c r="BS29" s="427"/>
      <c r="BT29" s="427"/>
      <c r="BU29" s="427"/>
      <c r="BV29" s="427"/>
      <c r="BW29" s="427"/>
      <c r="BX29" s="427"/>
      <c r="BY29" s="427"/>
      <c r="BZ29" s="427"/>
      <c r="CA29" s="427"/>
      <c r="CB29" s="427"/>
      <c r="CC29" s="427"/>
      <c r="CD29" s="427"/>
      <c r="CE29" s="427"/>
      <c r="CF29" s="427"/>
      <c r="CG29" s="427"/>
      <c r="CH29" s="427"/>
      <c r="CI29" s="427"/>
      <c r="CJ29" s="427"/>
      <c r="CK29" s="427"/>
      <c r="CL29" s="427"/>
      <c r="CM29" s="427"/>
      <c r="CN29" s="427"/>
      <c r="CO29" s="427"/>
      <c r="CP29" s="427"/>
      <c r="CQ29" s="427"/>
      <c r="CR29" s="427"/>
      <c r="CS29" s="626"/>
      <c r="CT29" s="6"/>
    </row>
    <row r="30" spans="2:98" ht="18" customHeight="1">
      <c r="B30" s="5"/>
      <c r="C30" s="625"/>
      <c r="D30" s="427"/>
      <c r="E30" s="427"/>
      <c r="F30" s="427"/>
      <c r="G30" s="427"/>
      <c r="H30" s="427"/>
      <c r="I30" s="427"/>
      <c r="J30" s="427"/>
      <c r="K30" s="427"/>
      <c r="L30" s="427"/>
      <c r="M30" s="427"/>
      <c r="N30" s="427"/>
      <c r="O30" s="427"/>
      <c r="P30" s="427"/>
      <c r="Q30" s="427"/>
      <c r="R30" s="427"/>
      <c r="S30" s="427"/>
      <c r="T30" s="427"/>
      <c r="U30" s="427"/>
      <c r="V30" s="427"/>
      <c r="W30" s="427"/>
      <c r="X30" s="427"/>
      <c r="Y30" s="427"/>
      <c r="Z30" s="427"/>
      <c r="AA30" s="427"/>
      <c r="AB30" s="427"/>
      <c r="AC30" s="427"/>
      <c r="AD30" s="427"/>
      <c r="AE30" s="427"/>
      <c r="AF30" s="427"/>
      <c r="AG30" s="427"/>
      <c r="AH30" s="427"/>
      <c r="AI30" s="427"/>
      <c r="AJ30" s="427"/>
      <c r="AK30" s="427"/>
      <c r="AL30" s="427"/>
      <c r="AM30" s="427"/>
      <c r="AN30" s="427"/>
      <c r="AO30" s="427"/>
      <c r="AP30" s="427"/>
      <c r="AQ30" s="427"/>
      <c r="AR30" s="427"/>
      <c r="AS30" s="427"/>
      <c r="AT30" s="427"/>
      <c r="AU30" s="427"/>
      <c r="AV30" s="427"/>
      <c r="AW30" s="427"/>
      <c r="AX30" s="427"/>
      <c r="AY30" s="427"/>
      <c r="AZ30" s="427"/>
      <c r="BA30" s="427"/>
      <c r="BB30" s="427"/>
      <c r="BC30" s="427"/>
      <c r="BD30" s="427"/>
      <c r="BE30" s="427"/>
      <c r="BF30" s="427"/>
      <c r="BG30" s="427"/>
      <c r="BH30" s="427"/>
      <c r="BI30" s="427"/>
      <c r="BJ30" s="427"/>
      <c r="BK30" s="427"/>
      <c r="BL30" s="427"/>
      <c r="BM30" s="427"/>
      <c r="BN30" s="427"/>
      <c r="BO30" s="427"/>
      <c r="BP30" s="427"/>
      <c r="BQ30" s="427"/>
      <c r="BR30" s="427"/>
      <c r="BS30" s="427"/>
      <c r="BT30" s="427"/>
      <c r="BU30" s="427"/>
      <c r="BV30" s="427"/>
      <c r="BW30" s="427"/>
      <c r="BX30" s="427"/>
      <c r="BY30" s="427"/>
      <c r="BZ30" s="427"/>
      <c r="CA30" s="427"/>
      <c r="CB30" s="427"/>
      <c r="CC30" s="427"/>
      <c r="CD30" s="427"/>
      <c r="CE30" s="427"/>
      <c r="CF30" s="427"/>
      <c r="CG30" s="427"/>
      <c r="CH30" s="427"/>
      <c r="CI30" s="427"/>
      <c r="CJ30" s="427"/>
      <c r="CK30" s="427"/>
      <c r="CL30" s="427"/>
      <c r="CM30" s="427"/>
      <c r="CN30" s="427"/>
      <c r="CO30" s="427"/>
      <c r="CP30" s="427"/>
      <c r="CQ30" s="427"/>
      <c r="CR30" s="427"/>
      <c r="CS30" s="626"/>
      <c r="CT30" s="6"/>
    </row>
    <row r="31" spans="2:98" ht="18" customHeight="1">
      <c r="B31" s="5"/>
      <c r="C31" s="625"/>
      <c r="D31" s="427"/>
      <c r="E31" s="427"/>
      <c r="F31" s="427"/>
      <c r="G31" s="427"/>
      <c r="H31" s="427"/>
      <c r="I31" s="427"/>
      <c r="J31" s="427"/>
      <c r="K31" s="427"/>
      <c r="L31" s="427"/>
      <c r="M31" s="427"/>
      <c r="N31" s="427"/>
      <c r="O31" s="427"/>
      <c r="P31" s="427"/>
      <c r="Q31" s="427"/>
      <c r="R31" s="427"/>
      <c r="S31" s="427"/>
      <c r="T31" s="427"/>
      <c r="U31" s="427"/>
      <c r="V31" s="427"/>
      <c r="W31" s="427"/>
      <c r="X31" s="427"/>
      <c r="Y31" s="427"/>
      <c r="Z31" s="427"/>
      <c r="AA31" s="427"/>
      <c r="AB31" s="427"/>
      <c r="AC31" s="427"/>
      <c r="AD31" s="427"/>
      <c r="AE31" s="427"/>
      <c r="AF31" s="427"/>
      <c r="AG31" s="427"/>
      <c r="AH31" s="427"/>
      <c r="AI31" s="427"/>
      <c r="AJ31" s="427"/>
      <c r="AK31" s="427"/>
      <c r="AL31" s="427"/>
      <c r="AM31" s="427"/>
      <c r="AN31" s="427"/>
      <c r="AO31" s="427"/>
      <c r="AP31" s="427"/>
      <c r="AQ31" s="427"/>
      <c r="AR31" s="427"/>
      <c r="AS31" s="427"/>
      <c r="AT31" s="427"/>
      <c r="AU31" s="427"/>
      <c r="AV31" s="427"/>
      <c r="AW31" s="427"/>
      <c r="AX31" s="427"/>
      <c r="AY31" s="427"/>
      <c r="AZ31" s="427"/>
      <c r="BA31" s="427"/>
      <c r="BB31" s="427"/>
      <c r="BC31" s="427"/>
      <c r="BD31" s="427"/>
      <c r="BE31" s="427"/>
      <c r="BF31" s="427"/>
      <c r="BG31" s="427"/>
      <c r="BH31" s="427"/>
      <c r="BI31" s="427"/>
      <c r="BJ31" s="427"/>
      <c r="BK31" s="427"/>
      <c r="BL31" s="427"/>
      <c r="BM31" s="427"/>
      <c r="BN31" s="427"/>
      <c r="BO31" s="427"/>
      <c r="BP31" s="427"/>
      <c r="BQ31" s="427"/>
      <c r="BR31" s="427"/>
      <c r="BS31" s="427"/>
      <c r="BT31" s="427"/>
      <c r="BU31" s="427"/>
      <c r="BV31" s="427"/>
      <c r="BW31" s="427"/>
      <c r="BX31" s="427"/>
      <c r="BY31" s="427"/>
      <c r="BZ31" s="427"/>
      <c r="CA31" s="427"/>
      <c r="CB31" s="427"/>
      <c r="CC31" s="427"/>
      <c r="CD31" s="427"/>
      <c r="CE31" s="427"/>
      <c r="CF31" s="427"/>
      <c r="CG31" s="427"/>
      <c r="CH31" s="427"/>
      <c r="CI31" s="427"/>
      <c r="CJ31" s="427"/>
      <c r="CK31" s="427"/>
      <c r="CL31" s="427"/>
      <c r="CM31" s="427"/>
      <c r="CN31" s="427"/>
      <c r="CO31" s="427"/>
      <c r="CP31" s="427"/>
      <c r="CQ31" s="427"/>
      <c r="CR31" s="427"/>
      <c r="CS31" s="626"/>
      <c r="CT31" s="6"/>
    </row>
    <row r="32" spans="2:98" ht="18" customHeight="1">
      <c r="B32" s="5"/>
      <c r="C32" s="625"/>
      <c r="D32" s="427"/>
      <c r="E32" s="427"/>
      <c r="F32" s="427"/>
      <c r="G32" s="427"/>
      <c r="H32" s="427"/>
      <c r="I32" s="427"/>
      <c r="J32" s="427"/>
      <c r="K32" s="427"/>
      <c r="L32" s="427"/>
      <c r="M32" s="427"/>
      <c r="N32" s="427"/>
      <c r="O32" s="427"/>
      <c r="P32" s="427"/>
      <c r="Q32" s="427"/>
      <c r="R32" s="427"/>
      <c r="S32" s="427"/>
      <c r="T32" s="427"/>
      <c r="U32" s="427"/>
      <c r="V32" s="427"/>
      <c r="W32" s="427"/>
      <c r="X32" s="427"/>
      <c r="Y32" s="427"/>
      <c r="Z32" s="427"/>
      <c r="AA32" s="427"/>
      <c r="AB32" s="427"/>
      <c r="AC32" s="427"/>
      <c r="AD32" s="427"/>
      <c r="AE32" s="427"/>
      <c r="AF32" s="427"/>
      <c r="AG32" s="427"/>
      <c r="AH32" s="427"/>
      <c r="AI32" s="427"/>
      <c r="AJ32" s="427"/>
      <c r="AK32" s="427"/>
      <c r="AL32" s="427"/>
      <c r="AM32" s="427"/>
      <c r="AN32" s="427"/>
      <c r="AO32" s="427"/>
      <c r="AP32" s="427"/>
      <c r="AQ32" s="427"/>
      <c r="AR32" s="427"/>
      <c r="AS32" s="427"/>
      <c r="AT32" s="427"/>
      <c r="AU32" s="427"/>
      <c r="AV32" s="427"/>
      <c r="AW32" s="427"/>
      <c r="AX32" s="427"/>
      <c r="AY32" s="427"/>
      <c r="AZ32" s="427"/>
      <c r="BA32" s="427"/>
      <c r="BB32" s="427"/>
      <c r="BC32" s="427"/>
      <c r="BD32" s="427"/>
      <c r="BE32" s="427"/>
      <c r="BF32" s="427"/>
      <c r="BG32" s="427"/>
      <c r="BH32" s="427"/>
      <c r="BI32" s="427"/>
      <c r="BJ32" s="427"/>
      <c r="BK32" s="427"/>
      <c r="BL32" s="427"/>
      <c r="BM32" s="427"/>
      <c r="BN32" s="427"/>
      <c r="BO32" s="427"/>
      <c r="BP32" s="427"/>
      <c r="BQ32" s="427"/>
      <c r="BR32" s="427"/>
      <c r="BS32" s="427"/>
      <c r="BT32" s="427"/>
      <c r="BU32" s="427"/>
      <c r="BV32" s="427"/>
      <c r="BW32" s="427"/>
      <c r="BX32" s="427"/>
      <c r="BY32" s="427"/>
      <c r="BZ32" s="427"/>
      <c r="CA32" s="427"/>
      <c r="CB32" s="427"/>
      <c r="CC32" s="427"/>
      <c r="CD32" s="427"/>
      <c r="CE32" s="427"/>
      <c r="CF32" s="427"/>
      <c r="CG32" s="427"/>
      <c r="CH32" s="427"/>
      <c r="CI32" s="427"/>
      <c r="CJ32" s="427"/>
      <c r="CK32" s="427"/>
      <c r="CL32" s="427"/>
      <c r="CM32" s="427"/>
      <c r="CN32" s="427"/>
      <c r="CO32" s="427"/>
      <c r="CP32" s="427"/>
      <c r="CQ32" s="427"/>
      <c r="CR32" s="427"/>
      <c r="CS32" s="626"/>
      <c r="CT32" s="6"/>
    </row>
    <row r="33" spans="2:105" ht="18" customHeight="1">
      <c r="B33" s="5"/>
      <c r="C33" s="625"/>
      <c r="D33" s="427"/>
      <c r="E33" s="427"/>
      <c r="F33" s="427"/>
      <c r="G33" s="427"/>
      <c r="H33" s="427"/>
      <c r="I33" s="427"/>
      <c r="J33" s="427"/>
      <c r="K33" s="427"/>
      <c r="L33" s="427"/>
      <c r="M33" s="427"/>
      <c r="N33" s="427"/>
      <c r="O33" s="427"/>
      <c r="P33" s="427"/>
      <c r="Q33" s="427"/>
      <c r="R33" s="427"/>
      <c r="S33" s="427"/>
      <c r="T33" s="427"/>
      <c r="U33" s="427"/>
      <c r="V33" s="427"/>
      <c r="W33" s="427"/>
      <c r="X33" s="427"/>
      <c r="Y33" s="427"/>
      <c r="Z33" s="427"/>
      <c r="AA33" s="427"/>
      <c r="AB33" s="427"/>
      <c r="AC33" s="427"/>
      <c r="AD33" s="427"/>
      <c r="AE33" s="427"/>
      <c r="AF33" s="427"/>
      <c r="AG33" s="427"/>
      <c r="AH33" s="427"/>
      <c r="AI33" s="427"/>
      <c r="AJ33" s="427"/>
      <c r="AK33" s="427"/>
      <c r="AL33" s="427"/>
      <c r="AM33" s="427"/>
      <c r="AN33" s="427"/>
      <c r="AO33" s="427"/>
      <c r="AP33" s="427"/>
      <c r="AQ33" s="427"/>
      <c r="AR33" s="427"/>
      <c r="AS33" s="427"/>
      <c r="AT33" s="427"/>
      <c r="AU33" s="427"/>
      <c r="AV33" s="427"/>
      <c r="AW33" s="427"/>
      <c r="AX33" s="427"/>
      <c r="AY33" s="427"/>
      <c r="AZ33" s="427"/>
      <c r="BA33" s="427"/>
      <c r="BB33" s="427"/>
      <c r="BC33" s="427"/>
      <c r="BD33" s="427"/>
      <c r="BE33" s="427"/>
      <c r="BF33" s="427"/>
      <c r="BG33" s="427"/>
      <c r="BH33" s="427"/>
      <c r="BI33" s="427"/>
      <c r="BJ33" s="427"/>
      <c r="BK33" s="427"/>
      <c r="BL33" s="427"/>
      <c r="BM33" s="427"/>
      <c r="BN33" s="427"/>
      <c r="BO33" s="427"/>
      <c r="BP33" s="427"/>
      <c r="BQ33" s="427"/>
      <c r="BR33" s="427"/>
      <c r="BS33" s="427"/>
      <c r="BT33" s="427"/>
      <c r="BU33" s="427"/>
      <c r="BV33" s="427"/>
      <c r="BW33" s="427"/>
      <c r="BX33" s="427"/>
      <c r="BY33" s="427"/>
      <c r="BZ33" s="427"/>
      <c r="CA33" s="427"/>
      <c r="CB33" s="427"/>
      <c r="CC33" s="427"/>
      <c r="CD33" s="427"/>
      <c r="CE33" s="427"/>
      <c r="CF33" s="427"/>
      <c r="CG33" s="427"/>
      <c r="CH33" s="427"/>
      <c r="CI33" s="427"/>
      <c r="CJ33" s="427"/>
      <c r="CK33" s="427"/>
      <c r="CL33" s="427"/>
      <c r="CM33" s="427"/>
      <c r="CN33" s="427"/>
      <c r="CO33" s="427"/>
      <c r="CP33" s="427"/>
      <c r="CQ33" s="427"/>
      <c r="CR33" s="427"/>
      <c r="CS33" s="626"/>
      <c r="CT33" s="6"/>
    </row>
    <row r="34" spans="2:105" ht="18" customHeight="1">
      <c r="B34" s="5"/>
      <c r="C34" s="625"/>
      <c r="D34" s="427"/>
      <c r="E34" s="427"/>
      <c r="F34" s="427"/>
      <c r="G34" s="427"/>
      <c r="H34" s="427"/>
      <c r="I34" s="427"/>
      <c r="J34" s="427"/>
      <c r="K34" s="427"/>
      <c r="L34" s="427"/>
      <c r="M34" s="427"/>
      <c r="N34" s="427"/>
      <c r="O34" s="427"/>
      <c r="P34" s="427"/>
      <c r="Q34" s="427"/>
      <c r="R34" s="427"/>
      <c r="S34" s="427"/>
      <c r="T34" s="427"/>
      <c r="U34" s="427"/>
      <c r="V34" s="427"/>
      <c r="W34" s="427"/>
      <c r="X34" s="427"/>
      <c r="Y34" s="427"/>
      <c r="Z34" s="427"/>
      <c r="AA34" s="427"/>
      <c r="AB34" s="427"/>
      <c r="AC34" s="427"/>
      <c r="AD34" s="427"/>
      <c r="AE34" s="427"/>
      <c r="AF34" s="427"/>
      <c r="AG34" s="427"/>
      <c r="AH34" s="427"/>
      <c r="AI34" s="427"/>
      <c r="AJ34" s="427"/>
      <c r="AK34" s="427"/>
      <c r="AL34" s="427"/>
      <c r="AM34" s="427"/>
      <c r="AN34" s="427"/>
      <c r="AO34" s="427"/>
      <c r="AP34" s="427"/>
      <c r="AQ34" s="427"/>
      <c r="AR34" s="427"/>
      <c r="AS34" s="427"/>
      <c r="AT34" s="427"/>
      <c r="AU34" s="427"/>
      <c r="AV34" s="427"/>
      <c r="AW34" s="427"/>
      <c r="AX34" s="427"/>
      <c r="AY34" s="427"/>
      <c r="AZ34" s="427"/>
      <c r="BA34" s="427"/>
      <c r="BB34" s="427"/>
      <c r="BC34" s="427"/>
      <c r="BD34" s="427"/>
      <c r="BE34" s="427"/>
      <c r="BF34" s="427"/>
      <c r="BG34" s="427"/>
      <c r="BH34" s="427"/>
      <c r="BI34" s="427"/>
      <c r="BJ34" s="427"/>
      <c r="BK34" s="427"/>
      <c r="BL34" s="427"/>
      <c r="BM34" s="427"/>
      <c r="BN34" s="427"/>
      <c r="BO34" s="427"/>
      <c r="BP34" s="427"/>
      <c r="BQ34" s="427"/>
      <c r="BR34" s="427"/>
      <c r="BS34" s="427"/>
      <c r="BT34" s="427"/>
      <c r="BU34" s="427"/>
      <c r="BV34" s="427"/>
      <c r="BW34" s="427"/>
      <c r="BX34" s="427"/>
      <c r="BY34" s="427"/>
      <c r="BZ34" s="427"/>
      <c r="CA34" s="427"/>
      <c r="CB34" s="427"/>
      <c r="CC34" s="427"/>
      <c r="CD34" s="427"/>
      <c r="CE34" s="427"/>
      <c r="CF34" s="427"/>
      <c r="CG34" s="427"/>
      <c r="CH34" s="427"/>
      <c r="CI34" s="427"/>
      <c r="CJ34" s="427"/>
      <c r="CK34" s="427"/>
      <c r="CL34" s="427"/>
      <c r="CM34" s="427"/>
      <c r="CN34" s="427"/>
      <c r="CO34" s="427"/>
      <c r="CP34" s="427"/>
      <c r="CQ34" s="427"/>
      <c r="CR34" s="427"/>
      <c r="CS34" s="626"/>
      <c r="CT34" s="6"/>
    </row>
    <row r="35" spans="2:105" ht="18" customHeight="1">
      <c r="B35" s="5"/>
      <c r="C35" s="625"/>
      <c r="D35" s="427"/>
      <c r="E35" s="427"/>
      <c r="F35" s="427"/>
      <c r="G35" s="427"/>
      <c r="H35" s="427"/>
      <c r="I35" s="427"/>
      <c r="J35" s="427"/>
      <c r="K35" s="427"/>
      <c r="L35" s="427"/>
      <c r="M35" s="427"/>
      <c r="N35" s="427"/>
      <c r="O35" s="427"/>
      <c r="P35" s="427"/>
      <c r="Q35" s="427"/>
      <c r="R35" s="427"/>
      <c r="S35" s="427"/>
      <c r="T35" s="427"/>
      <c r="U35" s="427"/>
      <c r="V35" s="427"/>
      <c r="W35" s="427"/>
      <c r="X35" s="427"/>
      <c r="Y35" s="427"/>
      <c r="Z35" s="427"/>
      <c r="AA35" s="427"/>
      <c r="AB35" s="427"/>
      <c r="AC35" s="427"/>
      <c r="AD35" s="427"/>
      <c r="AE35" s="427"/>
      <c r="AF35" s="427"/>
      <c r="AG35" s="427"/>
      <c r="AH35" s="427"/>
      <c r="AI35" s="427"/>
      <c r="AJ35" s="427"/>
      <c r="AK35" s="427"/>
      <c r="AL35" s="427"/>
      <c r="AM35" s="427"/>
      <c r="AN35" s="427"/>
      <c r="AO35" s="427"/>
      <c r="AP35" s="427"/>
      <c r="AQ35" s="427"/>
      <c r="AR35" s="427"/>
      <c r="AS35" s="427"/>
      <c r="AT35" s="427"/>
      <c r="AU35" s="427"/>
      <c r="AV35" s="427"/>
      <c r="AW35" s="427"/>
      <c r="AX35" s="427"/>
      <c r="AY35" s="427"/>
      <c r="AZ35" s="427"/>
      <c r="BA35" s="427"/>
      <c r="BB35" s="427"/>
      <c r="BC35" s="427"/>
      <c r="BD35" s="427"/>
      <c r="BE35" s="427"/>
      <c r="BF35" s="427"/>
      <c r="BG35" s="427"/>
      <c r="BH35" s="427"/>
      <c r="BI35" s="427"/>
      <c r="BJ35" s="427"/>
      <c r="BK35" s="427"/>
      <c r="BL35" s="427"/>
      <c r="BM35" s="427"/>
      <c r="BN35" s="427"/>
      <c r="BO35" s="427"/>
      <c r="BP35" s="427"/>
      <c r="BQ35" s="427"/>
      <c r="BR35" s="427"/>
      <c r="BS35" s="427"/>
      <c r="BT35" s="427"/>
      <c r="BU35" s="427"/>
      <c r="BV35" s="427"/>
      <c r="BW35" s="427"/>
      <c r="BX35" s="427"/>
      <c r="BY35" s="427"/>
      <c r="BZ35" s="427"/>
      <c r="CA35" s="427"/>
      <c r="CB35" s="427"/>
      <c r="CC35" s="427"/>
      <c r="CD35" s="427"/>
      <c r="CE35" s="427"/>
      <c r="CF35" s="427"/>
      <c r="CG35" s="427"/>
      <c r="CH35" s="427"/>
      <c r="CI35" s="427"/>
      <c r="CJ35" s="427"/>
      <c r="CK35" s="427"/>
      <c r="CL35" s="427"/>
      <c r="CM35" s="427"/>
      <c r="CN35" s="427"/>
      <c r="CO35" s="427"/>
      <c r="CP35" s="427"/>
      <c r="CQ35" s="427"/>
      <c r="CR35" s="427"/>
      <c r="CS35" s="626"/>
      <c r="CT35" s="6"/>
    </row>
    <row r="36" spans="2:105" ht="18" customHeight="1">
      <c r="B36" s="5"/>
      <c r="C36" s="625"/>
      <c r="D36" s="427"/>
      <c r="E36" s="427"/>
      <c r="F36" s="427"/>
      <c r="G36" s="427"/>
      <c r="H36" s="427"/>
      <c r="I36" s="427"/>
      <c r="J36" s="427"/>
      <c r="K36" s="427"/>
      <c r="L36" s="427"/>
      <c r="M36" s="427"/>
      <c r="N36" s="427"/>
      <c r="O36" s="427"/>
      <c r="P36" s="427"/>
      <c r="Q36" s="427"/>
      <c r="R36" s="427"/>
      <c r="S36" s="427"/>
      <c r="T36" s="427"/>
      <c r="U36" s="427"/>
      <c r="V36" s="427"/>
      <c r="W36" s="427"/>
      <c r="X36" s="427"/>
      <c r="Y36" s="427"/>
      <c r="Z36" s="427"/>
      <c r="AA36" s="427"/>
      <c r="AB36" s="427"/>
      <c r="AC36" s="427"/>
      <c r="AD36" s="427"/>
      <c r="AE36" s="427"/>
      <c r="AF36" s="427"/>
      <c r="AG36" s="427"/>
      <c r="AH36" s="427"/>
      <c r="AI36" s="427"/>
      <c r="AJ36" s="427"/>
      <c r="AK36" s="427"/>
      <c r="AL36" s="427"/>
      <c r="AM36" s="427"/>
      <c r="AN36" s="427"/>
      <c r="AO36" s="427"/>
      <c r="AP36" s="427"/>
      <c r="AQ36" s="427"/>
      <c r="AR36" s="427"/>
      <c r="AS36" s="427"/>
      <c r="AT36" s="427"/>
      <c r="AU36" s="427"/>
      <c r="AV36" s="427"/>
      <c r="AW36" s="427"/>
      <c r="AX36" s="427"/>
      <c r="AY36" s="427"/>
      <c r="AZ36" s="427"/>
      <c r="BA36" s="427"/>
      <c r="BB36" s="427"/>
      <c r="BC36" s="427"/>
      <c r="BD36" s="427"/>
      <c r="BE36" s="427"/>
      <c r="BF36" s="427"/>
      <c r="BG36" s="427"/>
      <c r="BH36" s="427"/>
      <c r="BI36" s="427"/>
      <c r="BJ36" s="427"/>
      <c r="BK36" s="427"/>
      <c r="BL36" s="427"/>
      <c r="BM36" s="427"/>
      <c r="BN36" s="427"/>
      <c r="BO36" s="427"/>
      <c r="BP36" s="427"/>
      <c r="BQ36" s="427"/>
      <c r="BR36" s="427"/>
      <c r="BS36" s="427"/>
      <c r="BT36" s="427"/>
      <c r="BU36" s="427"/>
      <c r="BV36" s="427"/>
      <c r="BW36" s="427"/>
      <c r="BX36" s="427"/>
      <c r="BY36" s="427"/>
      <c r="BZ36" s="427"/>
      <c r="CA36" s="427"/>
      <c r="CB36" s="427"/>
      <c r="CC36" s="427"/>
      <c r="CD36" s="427"/>
      <c r="CE36" s="427"/>
      <c r="CF36" s="427"/>
      <c r="CG36" s="427"/>
      <c r="CH36" s="427"/>
      <c r="CI36" s="427"/>
      <c r="CJ36" s="427"/>
      <c r="CK36" s="427"/>
      <c r="CL36" s="427"/>
      <c r="CM36" s="427"/>
      <c r="CN36" s="427"/>
      <c r="CO36" s="427"/>
      <c r="CP36" s="427"/>
      <c r="CQ36" s="427"/>
      <c r="CR36" s="427"/>
      <c r="CS36" s="626"/>
      <c r="CT36" s="6"/>
    </row>
    <row r="37" spans="2:105" ht="18" customHeight="1">
      <c r="B37" s="5"/>
      <c r="C37" s="625"/>
      <c r="D37" s="427"/>
      <c r="E37" s="427"/>
      <c r="F37" s="427"/>
      <c r="G37" s="427"/>
      <c r="H37" s="427"/>
      <c r="I37" s="427"/>
      <c r="J37" s="427"/>
      <c r="K37" s="427"/>
      <c r="L37" s="427"/>
      <c r="M37" s="427"/>
      <c r="N37" s="427"/>
      <c r="O37" s="427"/>
      <c r="P37" s="427"/>
      <c r="Q37" s="427"/>
      <c r="R37" s="427"/>
      <c r="S37" s="427"/>
      <c r="T37" s="427"/>
      <c r="U37" s="427"/>
      <c r="V37" s="427"/>
      <c r="W37" s="427"/>
      <c r="X37" s="427"/>
      <c r="Y37" s="427"/>
      <c r="Z37" s="427"/>
      <c r="AA37" s="427"/>
      <c r="AB37" s="427"/>
      <c r="AC37" s="427"/>
      <c r="AD37" s="427"/>
      <c r="AE37" s="427"/>
      <c r="AF37" s="427"/>
      <c r="AG37" s="427"/>
      <c r="AH37" s="427"/>
      <c r="AI37" s="427"/>
      <c r="AJ37" s="427"/>
      <c r="AK37" s="427"/>
      <c r="AL37" s="427"/>
      <c r="AM37" s="427"/>
      <c r="AN37" s="427"/>
      <c r="AO37" s="427"/>
      <c r="AP37" s="427"/>
      <c r="AQ37" s="427"/>
      <c r="AR37" s="427"/>
      <c r="AS37" s="427"/>
      <c r="AT37" s="427"/>
      <c r="AU37" s="427"/>
      <c r="AV37" s="427"/>
      <c r="AW37" s="427"/>
      <c r="AX37" s="427"/>
      <c r="AY37" s="427"/>
      <c r="AZ37" s="427"/>
      <c r="BA37" s="427"/>
      <c r="BB37" s="427"/>
      <c r="BC37" s="427"/>
      <c r="BD37" s="427"/>
      <c r="BE37" s="427"/>
      <c r="BF37" s="427"/>
      <c r="BG37" s="427"/>
      <c r="BH37" s="427"/>
      <c r="BI37" s="427"/>
      <c r="BJ37" s="427"/>
      <c r="BK37" s="427"/>
      <c r="BL37" s="427"/>
      <c r="BM37" s="427"/>
      <c r="BN37" s="427"/>
      <c r="BO37" s="427"/>
      <c r="BP37" s="427"/>
      <c r="BQ37" s="427"/>
      <c r="BR37" s="427"/>
      <c r="BS37" s="427"/>
      <c r="BT37" s="427"/>
      <c r="BU37" s="427"/>
      <c r="BV37" s="427"/>
      <c r="BW37" s="427"/>
      <c r="BX37" s="427"/>
      <c r="BY37" s="427"/>
      <c r="BZ37" s="427"/>
      <c r="CA37" s="427"/>
      <c r="CB37" s="427"/>
      <c r="CC37" s="427"/>
      <c r="CD37" s="427"/>
      <c r="CE37" s="427"/>
      <c r="CF37" s="427"/>
      <c r="CG37" s="427"/>
      <c r="CH37" s="427"/>
      <c r="CI37" s="427"/>
      <c r="CJ37" s="427"/>
      <c r="CK37" s="427"/>
      <c r="CL37" s="427"/>
      <c r="CM37" s="427"/>
      <c r="CN37" s="427"/>
      <c r="CO37" s="427"/>
      <c r="CP37" s="427"/>
      <c r="CQ37" s="427"/>
      <c r="CR37" s="427"/>
      <c r="CS37" s="626"/>
      <c r="CT37" s="6"/>
    </row>
    <row r="38" spans="2:105" ht="18" customHeight="1">
      <c r="B38" s="5"/>
      <c r="C38" s="625"/>
      <c r="D38" s="427"/>
      <c r="E38" s="427"/>
      <c r="F38" s="427"/>
      <c r="G38" s="427"/>
      <c r="H38" s="427"/>
      <c r="I38" s="427"/>
      <c r="J38" s="427"/>
      <c r="K38" s="427"/>
      <c r="L38" s="427"/>
      <c r="M38" s="427"/>
      <c r="N38" s="427"/>
      <c r="O38" s="427"/>
      <c r="P38" s="427"/>
      <c r="Q38" s="427"/>
      <c r="R38" s="427"/>
      <c r="S38" s="427"/>
      <c r="T38" s="427"/>
      <c r="U38" s="427"/>
      <c r="V38" s="427"/>
      <c r="W38" s="427"/>
      <c r="X38" s="427"/>
      <c r="Y38" s="427"/>
      <c r="Z38" s="427"/>
      <c r="AA38" s="427"/>
      <c r="AB38" s="427"/>
      <c r="AC38" s="427"/>
      <c r="AD38" s="427"/>
      <c r="AE38" s="427"/>
      <c r="AF38" s="427"/>
      <c r="AG38" s="427"/>
      <c r="AH38" s="427"/>
      <c r="AI38" s="427"/>
      <c r="AJ38" s="427"/>
      <c r="AK38" s="427"/>
      <c r="AL38" s="427"/>
      <c r="AM38" s="427"/>
      <c r="AN38" s="427"/>
      <c r="AO38" s="427"/>
      <c r="AP38" s="427"/>
      <c r="AQ38" s="427"/>
      <c r="AR38" s="427"/>
      <c r="AS38" s="427"/>
      <c r="AT38" s="427"/>
      <c r="AU38" s="427"/>
      <c r="AV38" s="427"/>
      <c r="AW38" s="427"/>
      <c r="AX38" s="427"/>
      <c r="AY38" s="427"/>
      <c r="AZ38" s="427"/>
      <c r="BA38" s="427"/>
      <c r="BB38" s="427"/>
      <c r="BC38" s="427"/>
      <c r="BD38" s="427"/>
      <c r="BE38" s="427"/>
      <c r="BF38" s="427"/>
      <c r="BG38" s="427"/>
      <c r="BH38" s="427"/>
      <c r="BI38" s="427"/>
      <c r="BJ38" s="427"/>
      <c r="BK38" s="427"/>
      <c r="BL38" s="427"/>
      <c r="BM38" s="427"/>
      <c r="BN38" s="427"/>
      <c r="BO38" s="427"/>
      <c r="BP38" s="427"/>
      <c r="BQ38" s="427"/>
      <c r="BR38" s="427"/>
      <c r="BS38" s="427"/>
      <c r="BT38" s="427"/>
      <c r="BU38" s="427"/>
      <c r="BV38" s="427"/>
      <c r="BW38" s="427"/>
      <c r="BX38" s="427"/>
      <c r="BY38" s="427"/>
      <c r="BZ38" s="427"/>
      <c r="CA38" s="427"/>
      <c r="CB38" s="427"/>
      <c r="CC38" s="427"/>
      <c r="CD38" s="427"/>
      <c r="CE38" s="427"/>
      <c r="CF38" s="427"/>
      <c r="CG38" s="427"/>
      <c r="CH38" s="427"/>
      <c r="CI38" s="427"/>
      <c r="CJ38" s="427"/>
      <c r="CK38" s="427"/>
      <c r="CL38" s="427"/>
      <c r="CM38" s="427"/>
      <c r="CN38" s="427"/>
      <c r="CO38" s="427"/>
      <c r="CP38" s="427"/>
      <c r="CQ38" s="427"/>
      <c r="CR38" s="427"/>
      <c r="CS38" s="626"/>
      <c r="CT38" s="6"/>
    </row>
    <row r="39" spans="2:105" ht="18" customHeight="1">
      <c r="B39" s="5"/>
      <c r="C39" s="625"/>
      <c r="D39" s="427"/>
      <c r="E39" s="427"/>
      <c r="F39" s="427"/>
      <c r="G39" s="427"/>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7"/>
      <c r="AH39" s="427"/>
      <c r="AI39" s="427"/>
      <c r="AJ39" s="427"/>
      <c r="AK39" s="427"/>
      <c r="AL39" s="427"/>
      <c r="AM39" s="427"/>
      <c r="AN39" s="427"/>
      <c r="AO39" s="427"/>
      <c r="AP39" s="427"/>
      <c r="AQ39" s="427"/>
      <c r="AR39" s="427"/>
      <c r="AS39" s="427"/>
      <c r="AT39" s="427"/>
      <c r="AU39" s="427"/>
      <c r="AV39" s="427"/>
      <c r="AW39" s="427"/>
      <c r="AX39" s="427"/>
      <c r="AY39" s="427"/>
      <c r="AZ39" s="427"/>
      <c r="BA39" s="427"/>
      <c r="BB39" s="427"/>
      <c r="BC39" s="427"/>
      <c r="BD39" s="427"/>
      <c r="BE39" s="427"/>
      <c r="BF39" s="427"/>
      <c r="BG39" s="427"/>
      <c r="BH39" s="427"/>
      <c r="BI39" s="427"/>
      <c r="BJ39" s="427"/>
      <c r="BK39" s="427"/>
      <c r="BL39" s="427"/>
      <c r="BM39" s="427"/>
      <c r="BN39" s="427"/>
      <c r="BO39" s="427"/>
      <c r="BP39" s="427"/>
      <c r="BQ39" s="427"/>
      <c r="BR39" s="427"/>
      <c r="BS39" s="427"/>
      <c r="BT39" s="427"/>
      <c r="BU39" s="427"/>
      <c r="BV39" s="427"/>
      <c r="BW39" s="427"/>
      <c r="BX39" s="427"/>
      <c r="BY39" s="427"/>
      <c r="BZ39" s="427"/>
      <c r="CA39" s="427"/>
      <c r="CB39" s="427"/>
      <c r="CC39" s="427"/>
      <c r="CD39" s="427"/>
      <c r="CE39" s="427"/>
      <c r="CF39" s="427"/>
      <c r="CG39" s="427"/>
      <c r="CH39" s="427"/>
      <c r="CI39" s="427"/>
      <c r="CJ39" s="427"/>
      <c r="CK39" s="427"/>
      <c r="CL39" s="427"/>
      <c r="CM39" s="427"/>
      <c r="CN39" s="427"/>
      <c r="CO39" s="427"/>
      <c r="CP39" s="427"/>
      <c r="CQ39" s="427"/>
      <c r="CR39" s="427"/>
      <c r="CS39" s="626"/>
      <c r="CT39" s="6"/>
    </row>
    <row r="40" spans="2:105" ht="18" customHeight="1">
      <c r="B40" s="5"/>
      <c r="C40" s="625"/>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I40" s="427"/>
      <c r="AJ40" s="427"/>
      <c r="AK40" s="427"/>
      <c r="AL40" s="427"/>
      <c r="AM40" s="427"/>
      <c r="AN40" s="427"/>
      <c r="AO40" s="427"/>
      <c r="AP40" s="427"/>
      <c r="AQ40" s="427"/>
      <c r="AR40" s="427"/>
      <c r="AS40" s="427"/>
      <c r="AT40" s="427"/>
      <c r="AU40" s="427"/>
      <c r="AV40" s="427"/>
      <c r="AW40" s="427"/>
      <c r="AX40" s="427"/>
      <c r="AY40" s="427"/>
      <c r="AZ40" s="427"/>
      <c r="BA40" s="427"/>
      <c r="BB40" s="427"/>
      <c r="BC40" s="427"/>
      <c r="BD40" s="427"/>
      <c r="BE40" s="427"/>
      <c r="BF40" s="427"/>
      <c r="BG40" s="427"/>
      <c r="BH40" s="427"/>
      <c r="BI40" s="427"/>
      <c r="BJ40" s="427"/>
      <c r="BK40" s="427"/>
      <c r="BL40" s="427"/>
      <c r="BM40" s="427"/>
      <c r="BN40" s="427"/>
      <c r="BO40" s="427"/>
      <c r="BP40" s="427"/>
      <c r="BQ40" s="427"/>
      <c r="BR40" s="427"/>
      <c r="BS40" s="427"/>
      <c r="BT40" s="427"/>
      <c r="BU40" s="427"/>
      <c r="BV40" s="427"/>
      <c r="BW40" s="427"/>
      <c r="BX40" s="427"/>
      <c r="BY40" s="427"/>
      <c r="BZ40" s="427"/>
      <c r="CA40" s="427"/>
      <c r="CB40" s="427"/>
      <c r="CC40" s="427"/>
      <c r="CD40" s="427"/>
      <c r="CE40" s="427"/>
      <c r="CF40" s="427"/>
      <c r="CG40" s="427"/>
      <c r="CH40" s="427"/>
      <c r="CI40" s="427"/>
      <c r="CJ40" s="427"/>
      <c r="CK40" s="427"/>
      <c r="CL40" s="427"/>
      <c r="CM40" s="427"/>
      <c r="CN40" s="427"/>
      <c r="CO40" s="427"/>
      <c r="CP40" s="427"/>
      <c r="CQ40" s="427"/>
      <c r="CR40" s="427"/>
      <c r="CS40" s="626"/>
      <c r="CT40" s="6"/>
    </row>
    <row r="41" spans="2:105" ht="18" customHeight="1">
      <c r="B41" s="5"/>
      <c r="C41" s="625"/>
      <c r="D41" s="427"/>
      <c r="E41" s="427"/>
      <c r="F41" s="427"/>
      <c r="G41" s="427"/>
      <c r="H41" s="427"/>
      <c r="I41" s="427"/>
      <c r="J41" s="427"/>
      <c r="K41" s="427"/>
      <c r="L41" s="427"/>
      <c r="M41" s="427"/>
      <c r="N41" s="427"/>
      <c r="O41" s="427"/>
      <c r="P41" s="427"/>
      <c r="Q41" s="427"/>
      <c r="R41" s="427"/>
      <c r="S41" s="427"/>
      <c r="T41" s="427"/>
      <c r="U41" s="427"/>
      <c r="V41" s="427"/>
      <c r="W41" s="427"/>
      <c r="X41" s="427"/>
      <c r="Y41" s="427"/>
      <c r="Z41" s="427"/>
      <c r="AA41" s="427"/>
      <c r="AB41" s="427"/>
      <c r="AC41" s="427"/>
      <c r="AD41" s="427"/>
      <c r="AE41" s="427"/>
      <c r="AF41" s="427"/>
      <c r="AG41" s="427"/>
      <c r="AH41" s="427"/>
      <c r="AI41" s="427"/>
      <c r="AJ41" s="427"/>
      <c r="AK41" s="427"/>
      <c r="AL41" s="427"/>
      <c r="AM41" s="427"/>
      <c r="AN41" s="427"/>
      <c r="AO41" s="427"/>
      <c r="AP41" s="427"/>
      <c r="AQ41" s="427"/>
      <c r="AR41" s="427"/>
      <c r="AS41" s="427"/>
      <c r="AT41" s="427"/>
      <c r="AU41" s="427"/>
      <c r="AV41" s="427"/>
      <c r="AW41" s="427"/>
      <c r="AX41" s="427"/>
      <c r="AY41" s="427"/>
      <c r="AZ41" s="427"/>
      <c r="BA41" s="427"/>
      <c r="BB41" s="427"/>
      <c r="BC41" s="427"/>
      <c r="BD41" s="427"/>
      <c r="BE41" s="427"/>
      <c r="BF41" s="427"/>
      <c r="BG41" s="427"/>
      <c r="BH41" s="427"/>
      <c r="BI41" s="427"/>
      <c r="BJ41" s="427"/>
      <c r="BK41" s="427"/>
      <c r="BL41" s="427"/>
      <c r="BM41" s="427"/>
      <c r="BN41" s="427"/>
      <c r="BO41" s="427"/>
      <c r="BP41" s="427"/>
      <c r="BQ41" s="427"/>
      <c r="BR41" s="427"/>
      <c r="BS41" s="427"/>
      <c r="BT41" s="427"/>
      <c r="BU41" s="427"/>
      <c r="BV41" s="427"/>
      <c r="BW41" s="427"/>
      <c r="BX41" s="427"/>
      <c r="BY41" s="427"/>
      <c r="BZ41" s="427"/>
      <c r="CA41" s="427"/>
      <c r="CB41" s="427"/>
      <c r="CC41" s="427"/>
      <c r="CD41" s="427"/>
      <c r="CE41" s="427"/>
      <c r="CF41" s="427"/>
      <c r="CG41" s="427"/>
      <c r="CH41" s="427"/>
      <c r="CI41" s="427"/>
      <c r="CJ41" s="427"/>
      <c r="CK41" s="427"/>
      <c r="CL41" s="427"/>
      <c r="CM41" s="427"/>
      <c r="CN41" s="427"/>
      <c r="CO41" s="427"/>
      <c r="CP41" s="427"/>
      <c r="CQ41" s="427"/>
      <c r="CR41" s="427"/>
      <c r="CS41" s="626"/>
      <c r="CT41" s="6"/>
    </row>
    <row r="42" spans="2:105" ht="18" customHeight="1">
      <c r="B42" s="5"/>
      <c r="C42" s="625"/>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I42" s="427"/>
      <c r="AJ42" s="427"/>
      <c r="AK42" s="427"/>
      <c r="AL42" s="427"/>
      <c r="AM42" s="427"/>
      <c r="AN42" s="427"/>
      <c r="AO42" s="427"/>
      <c r="AP42" s="427"/>
      <c r="AQ42" s="427"/>
      <c r="AR42" s="427"/>
      <c r="AS42" s="427"/>
      <c r="AT42" s="427"/>
      <c r="AU42" s="427"/>
      <c r="AV42" s="427"/>
      <c r="AW42" s="427"/>
      <c r="AX42" s="427"/>
      <c r="AY42" s="427"/>
      <c r="AZ42" s="427"/>
      <c r="BA42" s="427"/>
      <c r="BB42" s="427"/>
      <c r="BC42" s="427"/>
      <c r="BD42" s="427"/>
      <c r="BE42" s="427"/>
      <c r="BF42" s="427"/>
      <c r="BG42" s="427"/>
      <c r="BH42" s="427"/>
      <c r="BI42" s="427"/>
      <c r="BJ42" s="427"/>
      <c r="BK42" s="427"/>
      <c r="BL42" s="427"/>
      <c r="BM42" s="427"/>
      <c r="BN42" s="427"/>
      <c r="BO42" s="427"/>
      <c r="BP42" s="427"/>
      <c r="BQ42" s="427"/>
      <c r="BR42" s="427"/>
      <c r="BS42" s="427"/>
      <c r="BT42" s="427"/>
      <c r="BU42" s="427"/>
      <c r="BV42" s="427"/>
      <c r="BW42" s="427"/>
      <c r="BX42" s="427"/>
      <c r="BY42" s="427"/>
      <c r="BZ42" s="427"/>
      <c r="CA42" s="427"/>
      <c r="CB42" s="427"/>
      <c r="CC42" s="427"/>
      <c r="CD42" s="427"/>
      <c r="CE42" s="427"/>
      <c r="CF42" s="427"/>
      <c r="CG42" s="427"/>
      <c r="CH42" s="427"/>
      <c r="CI42" s="427"/>
      <c r="CJ42" s="427"/>
      <c r="CK42" s="427"/>
      <c r="CL42" s="427"/>
      <c r="CM42" s="427"/>
      <c r="CN42" s="427"/>
      <c r="CO42" s="427"/>
      <c r="CP42" s="427"/>
      <c r="CQ42" s="427"/>
      <c r="CR42" s="427"/>
      <c r="CS42" s="626"/>
      <c r="CT42" s="6"/>
    </row>
    <row r="43" spans="2:105" ht="18" customHeight="1">
      <c r="B43" s="5"/>
      <c r="C43" s="625"/>
      <c r="D43" s="427"/>
      <c r="E43" s="427"/>
      <c r="F43" s="427"/>
      <c r="G43" s="427"/>
      <c r="H43" s="427"/>
      <c r="I43" s="427"/>
      <c r="J43" s="427"/>
      <c r="K43" s="427"/>
      <c r="L43" s="427"/>
      <c r="M43" s="427"/>
      <c r="N43" s="427"/>
      <c r="O43" s="427"/>
      <c r="P43" s="427"/>
      <c r="Q43" s="427"/>
      <c r="R43" s="427"/>
      <c r="S43" s="427"/>
      <c r="T43" s="427"/>
      <c r="U43" s="427"/>
      <c r="V43" s="427"/>
      <c r="W43" s="427"/>
      <c r="X43" s="427"/>
      <c r="Y43" s="427"/>
      <c r="Z43" s="427"/>
      <c r="AA43" s="427"/>
      <c r="AB43" s="427"/>
      <c r="AC43" s="427"/>
      <c r="AD43" s="427"/>
      <c r="AE43" s="427"/>
      <c r="AF43" s="427"/>
      <c r="AG43" s="427"/>
      <c r="AH43" s="427"/>
      <c r="AI43" s="427"/>
      <c r="AJ43" s="427"/>
      <c r="AK43" s="427"/>
      <c r="AL43" s="427"/>
      <c r="AM43" s="427"/>
      <c r="AN43" s="427"/>
      <c r="AO43" s="427"/>
      <c r="AP43" s="427"/>
      <c r="AQ43" s="427"/>
      <c r="AR43" s="427"/>
      <c r="AS43" s="427"/>
      <c r="AT43" s="427"/>
      <c r="AU43" s="427"/>
      <c r="AV43" s="427"/>
      <c r="AW43" s="427"/>
      <c r="AX43" s="427"/>
      <c r="AY43" s="427"/>
      <c r="AZ43" s="427"/>
      <c r="BA43" s="427"/>
      <c r="BB43" s="427"/>
      <c r="BC43" s="427"/>
      <c r="BD43" s="427"/>
      <c r="BE43" s="427"/>
      <c r="BF43" s="427"/>
      <c r="BG43" s="427"/>
      <c r="BH43" s="427"/>
      <c r="BI43" s="427"/>
      <c r="BJ43" s="427"/>
      <c r="BK43" s="427"/>
      <c r="BL43" s="427"/>
      <c r="BM43" s="427"/>
      <c r="BN43" s="427"/>
      <c r="BO43" s="427"/>
      <c r="BP43" s="427"/>
      <c r="BQ43" s="427"/>
      <c r="BR43" s="427"/>
      <c r="BS43" s="427"/>
      <c r="BT43" s="427"/>
      <c r="BU43" s="427"/>
      <c r="BV43" s="427"/>
      <c r="BW43" s="427"/>
      <c r="BX43" s="427"/>
      <c r="BY43" s="427"/>
      <c r="BZ43" s="427"/>
      <c r="CA43" s="427"/>
      <c r="CB43" s="427"/>
      <c r="CC43" s="427"/>
      <c r="CD43" s="427"/>
      <c r="CE43" s="427"/>
      <c r="CF43" s="427"/>
      <c r="CG43" s="427"/>
      <c r="CH43" s="427"/>
      <c r="CI43" s="427"/>
      <c r="CJ43" s="427"/>
      <c r="CK43" s="427"/>
      <c r="CL43" s="427"/>
      <c r="CM43" s="427"/>
      <c r="CN43" s="427"/>
      <c r="CO43" s="427"/>
      <c r="CP43" s="427"/>
      <c r="CQ43" s="427"/>
      <c r="CR43" s="427"/>
      <c r="CS43" s="626"/>
      <c r="CT43" s="6"/>
    </row>
    <row r="44" spans="2:105" ht="18" customHeight="1">
      <c r="B44" s="5"/>
      <c r="C44" s="627"/>
      <c r="D44" s="452"/>
      <c r="E44" s="452"/>
      <c r="F44" s="452"/>
      <c r="G44" s="452"/>
      <c r="H44" s="452"/>
      <c r="I44" s="452"/>
      <c r="J44" s="452"/>
      <c r="K44" s="452"/>
      <c r="L44" s="452"/>
      <c r="M44" s="452"/>
      <c r="N44" s="452"/>
      <c r="O44" s="452"/>
      <c r="P44" s="452"/>
      <c r="Q44" s="452"/>
      <c r="R44" s="452"/>
      <c r="S44" s="452"/>
      <c r="T44" s="452"/>
      <c r="U44" s="452"/>
      <c r="V44" s="452"/>
      <c r="W44" s="452"/>
      <c r="X44" s="452"/>
      <c r="Y44" s="452"/>
      <c r="Z44" s="452"/>
      <c r="AA44" s="452"/>
      <c r="AB44" s="452"/>
      <c r="AC44" s="452"/>
      <c r="AD44" s="452"/>
      <c r="AE44" s="452"/>
      <c r="AF44" s="452"/>
      <c r="AG44" s="452"/>
      <c r="AH44" s="452"/>
      <c r="AI44" s="452"/>
      <c r="AJ44" s="452"/>
      <c r="AK44" s="452"/>
      <c r="AL44" s="452"/>
      <c r="AM44" s="452"/>
      <c r="AN44" s="452"/>
      <c r="AO44" s="452"/>
      <c r="AP44" s="452"/>
      <c r="AQ44" s="452"/>
      <c r="AR44" s="452"/>
      <c r="AS44" s="452"/>
      <c r="AT44" s="452"/>
      <c r="AU44" s="452"/>
      <c r="AV44" s="452"/>
      <c r="AW44" s="452"/>
      <c r="AX44" s="452"/>
      <c r="AY44" s="452"/>
      <c r="AZ44" s="452"/>
      <c r="BA44" s="452"/>
      <c r="BB44" s="452"/>
      <c r="BC44" s="452"/>
      <c r="BD44" s="452"/>
      <c r="BE44" s="452"/>
      <c r="BF44" s="452"/>
      <c r="BG44" s="452"/>
      <c r="BH44" s="452"/>
      <c r="BI44" s="452"/>
      <c r="BJ44" s="452"/>
      <c r="BK44" s="452"/>
      <c r="BL44" s="452"/>
      <c r="BM44" s="452"/>
      <c r="BN44" s="452"/>
      <c r="BO44" s="452"/>
      <c r="BP44" s="452"/>
      <c r="BQ44" s="452"/>
      <c r="BR44" s="452"/>
      <c r="BS44" s="452"/>
      <c r="BT44" s="452"/>
      <c r="BU44" s="452"/>
      <c r="BV44" s="452"/>
      <c r="BW44" s="452"/>
      <c r="BX44" s="452"/>
      <c r="BY44" s="452"/>
      <c r="BZ44" s="452"/>
      <c r="CA44" s="452"/>
      <c r="CB44" s="452"/>
      <c r="CC44" s="452"/>
      <c r="CD44" s="452"/>
      <c r="CE44" s="452"/>
      <c r="CF44" s="452"/>
      <c r="CG44" s="452"/>
      <c r="CH44" s="452"/>
      <c r="CI44" s="452"/>
      <c r="CJ44" s="452"/>
      <c r="CK44" s="452"/>
      <c r="CL44" s="452"/>
      <c r="CM44" s="452"/>
      <c r="CN44" s="452"/>
      <c r="CO44" s="452"/>
      <c r="CP44" s="452"/>
      <c r="CQ44" s="452"/>
      <c r="CR44" s="452"/>
      <c r="CS44" s="457"/>
      <c r="CT44" s="6"/>
    </row>
    <row r="45" spans="2:105" ht="3.75" customHeight="1" thickBot="1">
      <c r="B45" s="5"/>
      <c r="CT45" s="6"/>
    </row>
    <row r="46" spans="2:105" ht="18" customHeight="1">
      <c r="B46" s="5"/>
      <c r="BG46" s="2"/>
      <c r="BH46" s="3"/>
      <c r="BI46" s="3"/>
      <c r="BJ46" s="3"/>
      <c r="BK46" s="3"/>
      <c r="BL46" s="3"/>
      <c r="BM46" s="3"/>
      <c r="BN46" s="3"/>
      <c r="BO46" s="3"/>
      <c r="BP46" s="4"/>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4"/>
    </row>
    <row r="47" spans="2:105" ht="18" customHeight="1">
      <c r="B47" s="5"/>
      <c r="BG47" s="5"/>
      <c r="BP47" s="6"/>
      <c r="CT47" s="6"/>
    </row>
    <row r="48" spans="2:105" ht="18" customHeight="1">
      <c r="B48" s="5"/>
      <c r="BG48" s="5"/>
      <c r="BJ48" s="955" t="s">
        <v>100</v>
      </c>
      <c r="BK48" s="955"/>
      <c r="BL48" s="955"/>
      <c r="BM48" s="955"/>
      <c r="BP48" s="6"/>
      <c r="BZ48" s="427">
        <v>1</v>
      </c>
      <c r="CA48" s="427"/>
      <c r="CB48" s="427"/>
      <c r="CC48" s="427" t="s">
        <v>101</v>
      </c>
      <c r="CD48" s="427"/>
      <c r="CE48" s="427"/>
      <c r="CF48" s="956">
        <v>25000</v>
      </c>
      <c r="CG48" s="956"/>
      <c r="CH48" s="956"/>
      <c r="CI48" s="956"/>
      <c r="CJ48" s="956"/>
      <c r="CK48" s="956"/>
      <c r="CT48" s="6"/>
      <c r="CY48" s="318">
        <v>1</v>
      </c>
      <c r="CZ48" s="318">
        <f>COUNTA(CF48)</f>
        <v>1</v>
      </c>
      <c r="DA48" s="318">
        <f t="shared" ref="DA48" si="4">CY48-CZ48</f>
        <v>0</v>
      </c>
    </row>
    <row r="49" spans="2:98" ht="18" customHeight="1">
      <c r="B49" s="5"/>
      <c r="BG49" s="5"/>
      <c r="BP49" s="6"/>
      <c r="CF49" s="1" t="s">
        <v>299</v>
      </c>
      <c r="CT49" s="6"/>
    </row>
    <row r="50" spans="2:98" ht="18" customHeight="1" thickBot="1">
      <c r="B50" s="7"/>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7"/>
      <c r="BH50" s="8"/>
      <c r="BI50" s="8"/>
      <c r="BJ50" s="8"/>
      <c r="BK50" s="8"/>
      <c r="BL50" s="8"/>
      <c r="BM50" s="8"/>
      <c r="BN50" s="8"/>
      <c r="BO50" s="8"/>
      <c r="BP50" s="9"/>
      <c r="BQ50" s="8"/>
      <c r="BR50" s="8"/>
      <c r="BS50" s="8"/>
      <c r="BT50" s="8"/>
      <c r="BU50" s="8"/>
      <c r="BV50" s="8"/>
      <c r="BW50" s="8"/>
      <c r="BX50" s="8"/>
      <c r="BY50" s="8"/>
      <c r="BZ50" s="8"/>
      <c r="CA50" s="8" t="s">
        <v>302</v>
      </c>
      <c r="CB50" s="8"/>
      <c r="CC50" s="8"/>
      <c r="CD50" s="8"/>
      <c r="CE50" s="8"/>
      <c r="CF50" s="8"/>
      <c r="CG50" s="8"/>
      <c r="CH50" s="8"/>
      <c r="CI50" s="8"/>
      <c r="CJ50" s="8"/>
      <c r="CK50" s="8"/>
      <c r="CL50" s="8"/>
      <c r="CM50" s="8"/>
      <c r="CN50" s="8"/>
      <c r="CO50" s="8"/>
      <c r="CP50" s="8"/>
      <c r="CQ50" s="8"/>
      <c r="CR50" s="8"/>
      <c r="CS50" s="8"/>
      <c r="CT50" s="9"/>
    </row>
    <row r="51" spans="2:98" ht="18" customHeight="1">
      <c r="BN51" s="1" t="s">
        <v>85</v>
      </c>
    </row>
  </sheetData>
  <sheetProtection selectLockedCells="1"/>
  <mergeCells count="17">
    <mergeCell ref="CJ1:CT1"/>
    <mergeCell ref="CG2:CI2"/>
    <mergeCell ref="CJ2:CK2"/>
    <mergeCell ref="CL2:CM2"/>
    <mergeCell ref="CN2:CO2"/>
    <mergeCell ref="CP2:CQ2"/>
    <mergeCell ref="CR2:CS2"/>
    <mergeCell ref="B3:CT3"/>
    <mergeCell ref="AH5:BN5"/>
    <mergeCell ref="BJ48:BM48"/>
    <mergeCell ref="BZ48:CB48"/>
    <mergeCell ref="CC48:CE48"/>
    <mergeCell ref="CF48:CK48"/>
    <mergeCell ref="CC6:CP6"/>
    <mergeCell ref="CC7:CP7"/>
    <mergeCell ref="CC8:CP8"/>
    <mergeCell ref="C11:CS44"/>
  </mergeCells>
  <phoneticPr fontId="1"/>
  <dataValidations count="2">
    <dataValidation type="list" allowBlank="1" showInputMessage="1" showErrorMessage="1" sqref="CC6:CP6" xr:uid="{2A9750E9-8D43-4BF2-9DA0-6E4184CE364B}">
      <formula1>"選択して下さい,本紙にて提出,別紙にて提出"</formula1>
    </dataValidation>
    <dataValidation type="list" allowBlank="1" showInputMessage="1" showErrorMessage="1" sqref="CC7:CP8" xr:uid="{EC9A23EC-FD0C-470B-BB64-7EA338C5A32B}">
      <formula1>"確認して✔を選択して下さい,✔"</formula1>
    </dataValidation>
  </dataValidations>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DCEED-E3CD-4C24-ADAE-620A61738FD8}">
  <sheetPr codeName="Sheet14"/>
  <dimension ref="B1:DB49"/>
  <sheetViews>
    <sheetView showGridLines="0" showRuler="0" zoomScaleNormal="100" zoomScaleSheetLayoutView="85" zoomScalePageLayoutView="40" workbookViewId="0">
      <selection activeCell="CC7" sqref="CC7:CP7"/>
    </sheetView>
  </sheetViews>
  <sheetFormatPr defaultColWidth="2" defaultRowHeight="18" customHeight="1" outlineLevelCol="1"/>
  <cols>
    <col min="1" max="99" width="2" style="1"/>
    <col min="100" max="100" width="24.08203125" style="1" bestFit="1" customWidth="1"/>
    <col min="101" max="101" width="4.25" style="1" bestFit="1" customWidth="1"/>
    <col min="102" max="102" width="16.83203125" style="1" bestFit="1" customWidth="1"/>
    <col min="103" max="105" width="7" style="1" hidden="1" customWidth="1" outlineLevel="1"/>
    <col min="106" max="106" width="2" style="1" collapsed="1"/>
    <col min="107" max="16384" width="2" style="1"/>
  </cols>
  <sheetData>
    <row r="1" spans="2:105" ht="18" customHeight="1" thickBot="1">
      <c r="CJ1" s="593" t="s">
        <v>99</v>
      </c>
      <c r="CK1" s="593"/>
      <c r="CL1" s="593"/>
      <c r="CM1" s="593"/>
      <c r="CN1" s="593"/>
      <c r="CO1" s="593"/>
      <c r="CP1" s="593"/>
      <c r="CQ1" s="593"/>
      <c r="CR1" s="593"/>
      <c r="CS1" s="593"/>
      <c r="CT1" s="593"/>
    </row>
    <row r="2" spans="2:105" ht="22.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905">
        <f>IF(様式1!$BC$4="","",様式1!$BC$4)</f>
        <v>2026</v>
      </c>
      <c r="CH2" s="905"/>
      <c r="CI2" s="905"/>
      <c r="CJ2" s="595" t="s">
        <v>10</v>
      </c>
      <c r="CK2" s="595"/>
      <c r="CL2" s="905">
        <f>IF(様式1!$BH$4="","",様式1!$BH$4)</f>
        <v>2</v>
      </c>
      <c r="CM2" s="905"/>
      <c r="CN2" s="595" t="s">
        <v>9</v>
      </c>
      <c r="CO2" s="595"/>
      <c r="CP2" s="905">
        <f>IF(様式1!$BL$4="","",様式1!$BL$4)</f>
        <v>9</v>
      </c>
      <c r="CQ2" s="905"/>
      <c r="CR2" s="595" t="s">
        <v>8</v>
      </c>
      <c r="CS2" s="595"/>
      <c r="CT2" s="4"/>
      <c r="CV2" s="325" t="s">
        <v>553</v>
      </c>
      <c r="CW2" s="319">
        <f>DA4</f>
        <v>0</v>
      </c>
      <c r="CX2" s="317" t="s">
        <v>554</v>
      </c>
    </row>
    <row r="3" spans="2:105" ht="18" customHeight="1">
      <c r="B3" s="721" t="s">
        <v>97</v>
      </c>
      <c r="C3" s="722"/>
      <c r="D3" s="722"/>
      <c r="E3" s="722"/>
      <c r="F3" s="722"/>
      <c r="G3" s="722"/>
      <c r="H3" s="722"/>
      <c r="I3" s="722"/>
      <c r="J3" s="722"/>
      <c r="K3" s="722"/>
      <c r="L3" s="722"/>
      <c r="M3" s="722"/>
      <c r="N3" s="722"/>
      <c r="O3" s="722"/>
      <c r="P3" s="722"/>
      <c r="Q3" s="722"/>
      <c r="R3" s="722"/>
      <c r="S3" s="722"/>
      <c r="T3" s="722"/>
      <c r="U3" s="722"/>
      <c r="V3" s="722"/>
      <c r="W3" s="722"/>
      <c r="X3" s="722"/>
      <c r="Y3" s="722"/>
      <c r="Z3" s="722"/>
      <c r="AA3" s="722"/>
      <c r="AB3" s="722"/>
      <c r="AC3" s="722"/>
      <c r="AD3" s="722"/>
      <c r="AE3" s="722"/>
      <c r="AF3" s="722"/>
      <c r="AG3" s="722"/>
      <c r="AH3" s="722"/>
      <c r="AI3" s="722"/>
      <c r="AJ3" s="722"/>
      <c r="AK3" s="722"/>
      <c r="AL3" s="722"/>
      <c r="AM3" s="722"/>
      <c r="AN3" s="722"/>
      <c r="AO3" s="722"/>
      <c r="AP3" s="722"/>
      <c r="AQ3" s="722"/>
      <c r="AR3" s="722"/>
      <c r="AS3" s="722"/>
      <c r="AT3" s="722"/>
      <c r="AU3" s="722"/>
      <c r="AV3" s="722"/>
      <c r="AW3" s="722"/>
      <c r="AX3" s="722"/>
      <c r="AY3" s="722"/>
      <c r="AZ3" s="722"/>
      <c r="BA3" s="722"/>
      <c r="BB3" s="722"/>
      <c r="BC3" s="722"/>
      <c r="BD3" s="722"/>
      <c r="BE3" s="722"/>
      <c r="BF3" s="722"/>
      <c r="BG3" s="722"/>
      <c r="BH3" s="722"/>
      <c r="BI3" s="722"/>
      <c r="BJ3" s="722"/>
      <c r="BK3" s="722"/>
      <c r="BL3" s="722"/>
      <c r="BM3" s="722"/>
      <c r="BN3" s="722"/>
      <c r="BO3" s="722"/>
      <c r="BP3" s="722"/>
      <c r="BQ3" s="722"/>
      <c r="BR3" s="722"/>
      <c r="BS3" s="722"/>
      <c r="BT3" s="722"/>
      <c r="BU3" s="722"/>
      <c r="BV3" s="722"/>
      <c r="BW3" s="722"/>
      <c r="BX3" s="722"/>
      <c r="BY3" s="722"/>
      <c r="BZ3" s="722"/>
      <c r="CA3" s="722"/>
      <c r="CB3" s="722"/>
      <c r="CC3" s="722"/>
      <c r="CD3" s="722"/>
      <c r="CE3" s="722"/>
      <c r="CF3" s="722"/>
      <c r="CG3" s="722"/>
      <c r="CH3" s="722"/>
      <c r="CI3" s="722"/>
      <c r="CJ3" s="722"/>
      <c r="CK3" s="722"/>
      <c r="CL3" s="722"/>
      <c r="CM3" s="722"/>
      <c r="CN3" s="722"/>
      <c r="CO3" s="722"/>
      <c r="CP3" s="722"/>
      <c r="CQ3" s="722"/>
      <c r="CR3" s="722"/>
      <c r="CS3" s="722"/>
      <c r="CT3" s="723"/>
      <c r="CY3" s="315" t="s">
        <v>555</v>
      </c>
      <c r="CZ3" s="315" t="s">
        <v>556</v>
      </c>
      <c r="DA3" s="315" t="s">
        <v>557</v>
      </c>
    </row>
    <row r="4" spans="2:105" ht="18" customHeight="1" thickBot="1">
      <c r="B4" s="5"/>
      <c r="D4" s="1" t="s">
        <v>414</v>
      </c>
      <c r="E4" s="131"/>
      <c r="F4" s="131"/>
      <c r="G4" s="131"/>
      <c r="H4" s="131"/>
      <c r="I4" s="131"/>
      <c r="J4" s="131"/>
      <c r="K4" s="131"/>
      <c r="L4" s="131"/>
      <c r="M4" s="131"/>
      <c r="N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20"/>
      <c r="CT4" s="6"/>
      <c r="CY4" s="320">
        <f>SUM(CY6:CY13)</f>
        <v>2</v>
      </c>
      <c r="CZ4" s="320">
        <f t="shared" ref="CZ4:DA4" si="0">SUM(CZ6:CZ13)</f>
        <v>2</v>
      </c>
      <c r="DA4" s="320">
        <f t="shared" si="0"/>
        <v>0</v>
      </c>
    </row>
    <row r="5" spans="2:105" ht="3.75" customHeight="1">
      <c r="B5" s="5"/>
      <c r="D5" s="155"/>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961"/>
      <c r="AI5" s="961"/>
      <c r="AJ5" s="961"/>
      <c r="AK5" s="961"/>
      <c r="AL5" s="961"/>
      <c r="AM5" s="961"/>
      <c r="AN5" s="961"/>
      <c r="AO5" s="961"/>
      <c r="AP5" s="961"/>
      <c r="AQ5" s="961"/>
      <c r="AR5" s="961"/>
      <c r="AS5" s="961"/>
      <c r="AT5" s="961"/>
      <c r="AU5" s="961"/>
      <c r="AV5" s="961"/>
      <c r="AW5" s="961"/>
      <c r="AX5" s="961"/>
      <c r="AY5" s="961"/>
      <c r="AZ5" s="961"/>
      <c r="BA5" s="961"/>
      <c r="BB5" s="961"/>
      <c r="BC5" s="961"/>
      <c r="BD5" s="961"/>
      <c r="BE5" s="961"/>
      <c r="BF5" s="961"/>
      <c r="BG5" s="961"/>
      <c r="BH5" s="961"/>
      <c r="BI5" s="961"/>
      <c r="BJ5" s="961"/>
      <c r="BK5" s="961"/>
      <c r="BL5" s="961"/>
      <c r="BM5" s="961"/>
      <c r="BN5" s="961"/>
      <c r="BO5" s="156"/>
      <c r="BP5" s="156"/>
      <c r="BQ5" s="156"/>
      <c r="BR5" s="156"/>
      <c r="BS5" s="156"/>
      <c r="BT5" s="156"/>
      <c r="BU5" s="156"/>
      <c r="BV5" s="156"/>
      <c r="BW5" s="156"/>
      <c r="BX5" s="156"/>
      <c r="BY5" s="156"/>
      <c r="BZ5" s="156"/>
      <c r="CA5" s="156"/>
      <c r="CB5" s="156"/>
      <c r="CC5" s="156"/>
      <c r="CD5" s="156"/>
      <c r="CE5" s="156"/>
      <c r="CF5" s="156"/>
      <c r="CG5" s="163"/>
      <c r="CH5" s="163"/>
      <c r="CI5" s="163"/>
      <c r="CJ5" s="163"/>
      <c r="CK5" s="163"/>
      <c r="CL5" s="163"/>
      <c r="CM5" s="163"/>
      <c r="CN5" s="163"/>
      <c r="CO5" s="163"/>
      <c r="CP5" s="163"/>
      <c r="CQ5" s="163"/>
      <c r="CR5" s="164"/>
      <c r="CT5" s="6"/>
    </row>
    <row r="6" spans="2:105" ht="18" customHeight="1">
      <c r="B6" s="5"/>
      <c r="D6" s="173" t="s">
        <v>419</v>
      </c>
      <c r="E6" s="174"/>
      <c r="F6" s="174"/>
      <c r="G6" s="174"/>
      <c r="H6" s="174"/>
      <c r="I6" s="174"/>
      <c r="J6" s="174"/>
      <c r="K6" s="174"/>
      <c r="L6" s="174"/>
      <c r="M6" s="174"/>
      <c r="N6" s="174"/>
      <c r="O6" s="174"/>
      <c r="P6" s="174"/>
      <c r="Q6" s="174"/>
      <c r="R6" s="174"/>
      <c r="S6" s="174"/>
      <c r="T6" s="174"/>
      <c r="U6" s="174"/>
      <c r="V6" s="174"/>
      <c r="W6" s="174"/>
      <c r="X6" s="174"/>
      <c r="Y6" s="174"/>
      <c r="Z6" s="174"/>
      <c r="AA6" s="174"/>
      <c r="AB6" s="174"/>
      <c r="AC6" s="174"/>
      <c r="AD6" s="174"/>
      <c r="AE6" s="174"/>
      <c r="AF6" s="174"/>
      <c r="AG6" s="174"/>
      <c r="AH6" s="174"/>
      <c r="AI6" s="174"/>
      <c r="AJ6" s="174"/>
      <c r="AK6" s="174"/>
      <c r="AL6" s="174"/>
      <c r="AM6" s="174"/>
      <c r="AN6" s="174"/>
      <c r="AO6" s="174"/>
      <c r="AP6" s="174"/>
      <c r="AQ6" s="174"/>
      <c r="AR6" s="174"/>
      <c r="AS6" s="174"/>
      <c r="AT6" s="174"/>
      <c r="AU6" s="174"/>
      <c r="AV6" s="174"/>
      <c r="AW6" s="174"/>
      <c r="AX6" s="174"/>
      <c r="AY6" s="174"/>
      <c r="AZ6" s="174"/>
      <c r="BA6" s="174"/>
      <c r="BB6" s="174"/>
      <c r="BC6" s="174"/>
      <c r="BD6" s="174"/>
      <c r="BE6" s="174"/>
      <c r="BF6" s="174"/>
      <c r="BG6" s="174"/>
      <c r="BH6" s="174"/>
      <c r="BI6" s="174"/>
      <c r="BJ6" s="174"/>
      <c r="BK6" s="174"/>
      <c r="BL6" s="174"/>
      <c r="BM6" s="174"/>
      <c r="BN6" s="174"/>
      <c r="BO6" s="174"/>
      <c r="BP6" s="174"/>
      <c r="BQ6" s="174"/>
      <c r="BR6" s="174"/>
      <c r="BS6" s="174"/>
      <c r="BT6" s="174"/>
      <c r="BU6" s="174"/>
      <c r="BV6" s="174"/>
      <c r="BW6" s="174"/>
      <c r="BX6" s="174"/>
      <c r="BY6" s="174"/>
      <c r="BZ6" s="174"/>
      <c r="CA6" s="174"/>
      <c r="CB6" s="174"/>
      <c r="CC6" s="907" t="s">
        <v>712</v>
      </c>
      <c r="CD6" s="908"/>
      <c r="CE6" s="908"/>
      <c r="CF6" s="908"/>
      <c r="CG6" s="908"/>
      <c r="CH6" s="908"/>
      <c r="CI6" s="908"/>
      <c r="CJ6" s="908"/>
      <c r="CK6" s="908"/>
      <c r="CL6" s="908"/>
      <c r="CM6" s="908"/>
      <c r="CN6" s="908"/>
      <c r="CO6" s="908"/>
      <c r="CP6" s="909"/>
      <c r="CR6" s="158"/>
      <c r="CT6" s="6"/>
      <c r="CY6" s="318">
        <v>1</v>
      </c>
      <c r="CZ6" s="318">
        <f>IF(OR(CC6="選択して下さい",CC6=""),0,COUNTA(CC6))</f>
        <v>1</v>
      </c>
      <c r="DA6" s="318">
        <f t="shared" ref="DA6:DA7" si="1">CY6-CZ6</f>
        <v>0</v>
      </c>
    </row>
    <row r="7" spans="2:105" ht="18" customHeight="1">
      <c r="B7" s="5"/>
      <c r="D7" s="167" t="s">
        <v>420</v>
      </c>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168"/>
      <c r="BD7" s="168"/>
      <c r="BE7" s="168"/>
      <c r="BF7" s="168"/>
      <c r="BG7" s="168"/>
      <c r="BH7" s="168"/>
      <c r="BI7" s="168"/>
      <c r="BJ7" s="168"/>
      <c r="BK7" s="168"/>
      <c r="BL7" s="168"/>
      <c r="BM7" s="168"/>
      <c r="BN7" s="168"/>
      <c r="BO7" s="949" t="s">
        <v>20</v>
      </c>
      <c r="BP7" s="950"/>
      <c r="BQ7" s="950"/>
      <c r="BR7" s="950"/>
      <c r="BS7" s="951"/>
      <c r="BT7" s="962">
        <f>IF(様式2!AM7="","",様式2!AM7)</f>
        <v>46628</v>
      </c>
      <c r="BU7" s="962"/>
      <c r="BV7" s="962"/>
      <c r="BW7" s="962"/>
      <c r="BX7" s="962"/>
      <c r="BY7" s="962"/>
      <c r="BZ7" s="962"/>
      <c r="CA7" s="962"/>
      <c r="CB7" s="963"/>
      <c r="CC7" s="957" t="s">
        <v>713</v>
      </c>
      <c r="CD7" s="957"/>
      <c r="CE7" s="957"/>
      <c r="CF7" s="957"/>
      <c r="CG7" s="957"/>
      <c r="CH7" s="957"/>
      <c r="CI7" s="957"/>
      <c r="CJ7" s="957"/>
      <c r="CK7" s="957"/>
      <c r="CL7" s="957"/>
      <c r="CM7" s="957"/>
      <c r="CN7" s="957"/>
      <c r="CO7" s="957"/>
      <c r="CP7" s="957"/>
      <c r="CR7" s="158"/>
      <c r="CT7" s="6"/>
      <c r="CY7" s="318">
        <v>1</v>
      </c>
      <c r="CZ7" s="318">
        <f>IF(OR(CC7="確認して✔を選択して下さい",CC7=""),0,COUNTA(CC7))</f>
        <v>1</v>
      </c>
      <c r="DA7" s="318">
        <f t="shared" si="1"/>
        <v>0</v>
      </c>
    </row>
    <row r="8" spans="2:105" ht="3.75" customHeight="1" thickBot="1">
      <c r="B8" s="5"/>
      <c r="D8" s="159"/>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2"/>
      <c r="CT8" s="6"/>
      <c r="CY8" s="326"/>
      <c r="CZ8" s="326"/>
      <c r="DA8" s="326"/>
    </row>
    <row r="9" spans="2:105" ht="18" customHeight="1">
      <c r="B9" s="5"/>
      <c r="CT9" s="6"/>
    </row>
    <row r="10" spans="2:105" ht="18" customHeight="1">
      <c r="B10" s="5"/>
      <c r="CT10" s="6"/>
    </row>
    <row r="11" spans="2:105" ht="18" customHeight="1">
      <c r="B11" s="5"/>
      <c r="CT11" s="6"/>
    </row>
    <row r="12" spans="2:105" ht="18" customHeight="1">
      <c r="B12" s="5"/>
      <c r="CT12" s="6"/>
    </row>
    <row r="13" spans="2:105" ht="18" customHeight="1">
      <c r="B13" s="5"/>
      <c r="CT13" s="6"/>
    </row>
    <row r="14" spans="2:105" ht="18" customHeight="1">
      <c r="B14" s="5"/>
      <c r="CT14" s="6"/>
    </row>
    <row r="15" spans="2:105" ht="18" customHeight="1">
      <c r="B15" s="5"/>
      <c r="CT15" s="6"/>
    </row>
    <row r="16" spans="2:105" ht="18" customHeight="1">
      <c r="B16" s="5"/>
      <c r="CT16" s="6"/>
    </row>
    <row r="17" spans="2:98" ht="18" customHeight="1">
      <c r="B17" s="5"/>
      <c r="CT17" s="6"/>
    </row>
    <row r="18" spans="2:98" ht="18" customHeight="1">
      <c r="B18" s="5"/>
      <c r="CT18" s="6"/>
    </row>
    <row r="19" spans="2:98" ht="18" customHeight="1">
      <c r="B19" s="5"/>
      <c r="CT19" s="6"/>
    </row>
    <row r="20" spans="2:98" ht="18" customHeight="1">
      <c r="B20" s="5"/>
      <c r="CT20" s="6"/>
    </row>
    <row r="21" spans="2:98" ht="18" customHeight="1">
      <c r="B21" s="5"/>
      <c r="CT21" s="6"/>
    </row>
    <row r="22" spans="2:98" ht="18" customHeight="1">
      <c r="B22" s="5"/>
      <c r="CT22" s="6"/>
    </row>
    <row r="23" spans="2:98" ht="18" customHeight="1">
      <c r="B23" s="5"/>
      <c r="CT23" s="6"/>
    </row>
    <row r="24" spans="2:98" ht="18" customHeight="1">
      <c r="B24" s="5"/>
      <c r="CT24" s="6"/>
    </row>
    <row r="25" spans="2:98" ht="18" customHeight="1">
      <c r="B25" s="5"/>
      <c r="CT25" s="6"/>
    </row>
    <row r="26" spans="2:98" ht="18" customHeight="1">
      <c r="B26" s="5"/>
      <c r="CT26" s="6"/>
    </row>
    <row r="27" spans="2:98" ht="18" customHeight="1">
      <c r="B27" s="5"/>
      <c r="CT27" s="6"/>
    </row>
    <row r="28" spans="2:98" ht="18" customHeight="1">
      <c r="B28" s="5"/>
      <c r="CT28" s="6"/>
    </row>
    <row r="29" spans="2:98" ht="18" customHeight="1">
      <c r="B29" s="5"/>
      <c r="CT29" s="6"/>
    </row>
    <row r="30" spans="2:98" ht="18" customHeight="1">
      <c r="B30" s="5"/>
      <c r="CT30" s="6"/>
    </row>
    <row r="31" spans="2:98" ht="18" customHeight="1">
      <c r="B31" s="5"/>
      <c r="CT31" s="6"/>
    </row>
    <row r="32" spans="2:98" ht="18" customHeight="1">
      <c r="B32" s="5"/>
      <c r="CT32" s="6"/>
    </row>
    <row r="33" spans="2:98" ht="18" customHeight="1">
      <c r="B33" s="5"/>
      <c r="CT33" s="6"/>
    </row>
    <row r="34" spans="2:98" ht="18" customHeight="1">
      <c r="B34" s="5"/>
      <c r="CT34" s="6"/>
    </row>
    <row r="35" spans="2:98" ht="18" customHeight="1">
      <c r="B35" s="5"/>
      <c r="CT35" s="6"/>
    </row>
    <row r="36" spans="2:98" ht="18" customHeight="1">
      <c r="B36" s="5"/>
      <c r="CT36" s="6"/>
    </row>
    <row r="37" spans="2:98" ht="18" customHeight="1">
      <c r="B37" s="5"/>
      <c r="CT37" s="6"/>
    </row>
    <row r="38" spans="2:98" ht="18" customHeight="1">
      <c r="B38" s="5"/>
      <c r="CT38" s="6"/>
    </row>
    <row r="39" spans="2:98" ht="18" customHeight="1">
      <c r="B39" s="5"/>
      <c r="CT39" s="6"/>
    </row>
    <row r="40" spans="2:98" ht="18" customHeight="1">
      <c r="B40" s="5"/>
      <c r="CT40" s="6"/>
    </row>
    <row r="41" spans="2:98" ht="18" customHeight="1">
      <c r="B41" s="5"/>
      <c r="CT41" s="6"/>
    </row>
    <row r="42" spans="2:98" ht="18" customHeight="1">
      <c r="B42" s="5"/>
      <c r="CT42" s="6"/>
    </row>
    <row r="43" spans="2:98" ht="18" customHeight="1">
      <c r="B43" s="5"/>
      <c r="CT43" s="6"/>
    </row>
    <row r="44" spans="2:98" ht="18" customHeight="1">
      <c r="B44" s="5"/>
      <c r="CT44" s="6"/>
    </row>
    <row r="45" spans="2:98" ht="18" customHeight="1">
      <c r="B45" s="5"/>
      <c r="CT45" s="6"/>
    </row>
    <row r="46" spans="2:98" ht="18" customHeight="1">
      <c r="B46" s="5"/>
      <c r="CT46" s="6"/>
    </row>
    <row r="47" spans="2:98" ht="18" customHeight="1">
      <c r="B47" s="5"/>
      <c r="CT47" s="6"/>
    </row>
    <row r="48" spans="2:98" ht="18" customHeight="1" thickBot="1">
      <c r="B48" s="7"/>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9"/>
    </row>
    <row r="49" spans="66:66" ht="18" customHeight="1">
      <c r="BN49" s="1" t="s">
        <v>85</v>
      </c>
    </row>
  </sheetData>
  <sheetProtection selectLockedCells="1"/>
  <mergeCells count="13">
    <mergeCell ref="AH5:BN5"/>
    <mergeCell ref="CC6:CP6"/>
    <mergeCell ref="CC7:CP7"/>
    <mergeCell ref="BO7:BS7"/>
    <mergeCell ref="BT7:CB7"/>
    <mergeCell ref="B3:CT3"/>
    <mergeCell ref="CJ1:CT1"/>
    <mergeCell ref="CG2:CI2"/>
    <mergeCell ref="CJ2:CK2"/>
    <mergeCell ref="CL2:CM2"/>
    <mergeCell ref="CN2:CO2"/>
    <mergeCell ref="CP2:CQ2"/>
    <mergeCell ref="CR2:CS2"/>
  </mergeCells>
  <phoneticPr fontId="1"/>
  <dataValidations count="2">
    <dataValidation type="list" allowBlank="1" showInputMessage="1" showErrorMessage="1" sqref="CC6:CP6" xr:uid="{30C5D012-3754-4470-B3F8-69D7A8691969}">
      <formula1>"選択して下さい,本紙にて提出,別紙にて提出"</formula1>
    </dataValidation>
    <dataValidation type="list" allowBlank="1" showInputMessage="1" showErrorMessage="1" sqref="CC7:CP7" xr:uid="{CC718916-5CF0-4F49-97DD-F27AC825805C}">
      <formula1>"確認して✔を選択して下さい,✔"</formula1>
    </dataValidation>
  </dataValidations>
  <printOptions horizontalCentered="1"/>
  <pageMargins left="0.39370078740157483" right="0.39370078740157483" top="0.39370078740157483" bottom="0.19685039370078741" header="0.39370078740157483" footer="0.19685039370078741"/>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BE01A-1F6A-44CC-83FB-7672E2A7F8DD}">
  <sheetPr codeName="Sheet5">
    <pageSetUpPr fitToPage="1"/>
  </sheetPr>
  <dimension ref="A1:BV70"/>
  <sheetViews>
    <sheetView showGridLines="0" showRuler="0" topLeftCell="A42" zoomScaleNormal="100" zoomScaleSheetLayoutView="100" zoomScalePageLayoutView="70" workbookViewId="0">
      <selection activeCell="AD60" sqref="AD60:BN60"/>
    </sheetView>
  </sheetViews>
  <sheetFormatPr defaultColWidth="2" defaultRowHeight="18" customHeight="1" outlineLevelCol="1"/>
  <cols>
    <col min="1" max="67" width="2" style="1"/>
    <col min="68" max="68" width="24.83203125" style="38" customWidth="1"/>
    <col min="69" max="69" width="7" style="1" customWidth="1"/>
    <col min="70" max="70" width="15.33203125" style="1" customWidth="1"/>
    <col min="71" max="73" width="6.83203125" style="1" hidden="1" customWidth="1" outlineLevel="1"/>
    <col min="74" max="74" width="2" style="1" collapsed="1"/>
    <col min="75" max="16384" width="2" style="1"/>
  </cols>
  <sheetData>
    <row r="1" spans="1:73" ht="30" customHeight="1">
      <c r="BP1" s="316" t="s">
        <v>546</v>
      </c>
      <c r="BQ1" s="319">
        <f>BU3</f>
        <v>0</v>
      </c>
      <c r="BR1" s="317" t="s">
        <v>547</v>
      </c>
    </row>
    <row r="2" spans="1:73" ht="18" customHeight="1">
      <c r="BD2" s="428" t="s">
        <v>129</v>
      </c>
      <c r="BE2" s="428"/>
      <c r="BF2" s="428"/>
      <c r="BG2" s="428"/>
      <c r="BH2" s="428"/>
      <c r="BI2" s="428"/>
      <c r="BJ2" s="428"/>
      <c r="BK2" s="428"/>
      <c r="BL2" s="428"/>
      <c r="BM2" s="428"/>
      <c r="BN2" s="428"/>
      <c r="BS2" s="315" t="s">
        <v>548</v>
      </c>
      <c r="BT2" s="315" t="s">
        <v>550</v>
      </c>
      <c r="BU2" s="315" t="s">
        <v>549</v>
      </c>
    </row>
    <row r="3" spans="1:73" ht="18" customHeight="1">
      <c r="A3" s="425" t="s">
        <v>174</v>
      </c>
      <c r="B3" s="425"/>
      <c r="C3" s="425"/>
      <c r="D3" s="425"/>
      <c r="E3" s="425"/>
      <c r="F3" s="425"/>
      <c r="G3" s="425"/>
      <c r="H3" s="425"/>
      <c r="I3" s="425"/>
      <c r="J3" s="425"/>
      <c r="BD3" s="428" t="s">
        <v>638</v>
      </c>
      <c r="BE3" s="428"/>
      <c r="BF3" s="428"/>
      <c r="BG3" s="428"/>
      <c r="BH3" s="428"/>
      <c r="BI3" s="428"/>
      <c r="BJ3" s="428"/>
      <c r="BK3" s="428"/>
      <c r="BL3" s="428"/>
      <c r="BM3" s="428"/>
      <c r="BN3" s="428"/>
      <c r="BS3" s="320">
        <f t="shared" ref="BS3:BT3" si="0">SUM(BS4:BS69)</f>
        <v>27</v>
      </c>
      <c r="BT3" s="320">
        <f t="shared" si="0"/>
        <v>27</v>
      </c>
      <c r="BU3" s="320">
        <f>SUM(BU4:BU69)</f>
        <v>0</v>
      </c>
    </row>
    <row r="4" spans="1:73" ht="18" customHeight="1">
      <c r="A4" s="425"/>
      <c r="B4" s="425"/>
      <c r="C4" s="425"/>
      <c r="D4" s="425"/>
      <c r="E4" s="425"/>
      <c r="F4" s="425"/>
      <c r="G4" s="425"/>
      <c r="H4" s="425"/>
      <c r="I4" s="425"/>
      <c r="J4" s="425"/>
      <c r="BC4" s="426">
        <v>2026</v>
      </c>
      <c r="BD4" s="426"/>
      <c r="BE4" s="426"/>
      <c r="BF4" s="427" t="s">
        <v>10</v>
      </c>
      <c r="BG4" s="427"/>
      <c r="BH4" s="426">
        <v>2</v>
      </c>
      <c r="BI4" s="426"/>
      <c r="BJ4" s="427" t="s">
        <v>9</v>
      </c>
      <c r="BK4" s="427"/>
      <c r="BL4" s="426">
        <v>9</v>
      </c>
      <c r="BM4" s="426"/>
      <c r="BN4" s="427" t="s">
        <v>8</v>
      </c>
      <c r="BO4" s="427"/>
      <c r="BS4" s="318">
        <v>3</v>
      </c>
      <c r="BT4" s="318">
        <f>COUNTA(BC4)+COUNTA(BH4)+COUNTA(BL4)</f>
        <v>3</v>
      </c>
      <c r="BU4" s="318">
        <f>BS4-BT4</f>
        <v>0</v>
      </c>
    </row>
    <row r="5" spans="1:73" ht="18" customHeight="1">
      <c r="BS5" s="318"/>
      <c r="BT5" s="318"/>
      <c r="BU5" s="318"/>
    </row>
    <row r="6" spans="1:73" ht="18" customHeight="1">
      <c r="S6" s="429" t="s">
        <v>11</v>
      </c>
      <c r="T6" s="429"/>
      <c r="U6" s="429"/>
      <c r="V6" s="429"/>
      <c r="W6" s="429"/>
      <c r="X6" s="429"/>
      <c r="Y6" s="429"/>
      <c r="Z6" s="429"/>
      <c r="AA6" s="429"/>
      <c r="AB6" s="429"/>
      <c r="AC6" s="429"/>
      <c r="AD6" s="429"/>
      <c r="AE6" s="429"/>
      <c r="AF6" s="429"/>
      <c r="AG6" s="429"/>
      <c r="AH6" s="429"/>
      <c r="AI6" s="429"/>
      <c r="AJ6" s="429"/>
      <c r="AK6" s="429"/>
      <c r="AL6" s="429"/>
      <c r="AM6" s="429"/>
      <c r="AN6" s="429"/>
      <c r="AO6" s="429"/>
      <c r="AP6" s="429"/>
      <c r="AQ6" s="429"/>
      <c r="AR6" s="429"/>
      <c r="AS6" s="429"/>
      <c r="AT6" s="429"/>
      <c r="AU6" s="429"/>
      <c r="AV6" s="429"/>
      <c r="AW6" s="429"/>
      <c r="BS6" s="318"/>
      <c r="BT6" s="318"/>
      <c r="BU6" s="318"/>
    </row>
    <row r="7" spans="1:73" ht="18" customHeight="1">
      <c r="S7" s="429"/>
      <c r="T7" s="429"/>
      <c r="U7" s="429"/>
      <c r="V7" s="429"/>
      <c r="W7" s="429"/>
      <c r="X7" s="429"/>
      <c r="Y7" s="429"/>
      <c r="Z7" s="429"/>
      <c r="AA7" s="429"/>
      <c r="AB7" s="429"/>
      <c r="AC7" s="429"/>
      <c r="AD7" s="429"/>
      <c r="AE7" s="429"/>
      <c r="AF7" s="429"/>
      <c r="AG7" s="429"/>
      <c r="AH7" s="429"/>
      <c r="AI7" s="429"/>
      <c r="AJ7" s="429"/>
      <c r="AK7" s="429"/>
      <c r="AL7" s="429"/>
      <c r="AM7" s="429"/>
      <c r="AN7" s="429"/>
      <c r="AO7" s="429"/>
      <c r="AP7" s="429"/>
      <c r="AQ7" s="429"/>
      <c r="AR7" s="429"/>
      <c r="AS7" s="429"/>
      <c r="AT7" s="429"/>
      <c r="AU7" s="429"/>
      <c r="AV7" s="429"/>
      <c r="AW7" s="429"/>
      <c r="BS7" s="318"/>
      <c r="BT7" s="318"/>
      <c r="BU7" s="318"/>
    </row>
    <row r="8" spans="1:73" ht="18" customHeight="1">
      <c r="BS8" s="318"/>
      <c r="BT8" s="318"/>
      <c r="BU8" s="318"/>
    </row>
    <row r="9" spans="1:73" ht="18" customHeight="1">
      <c r="A9" s="446" t="s">
        <v>388</v>
      </c>
      <c r="B9" s="446"/>
      <c r="C9" s="446"/>
      <c r="D9" s="446"/>
      <c r="E9" s="446"/>
      <c r="F9" s="446"/>
      <c r="G9" s="446"/>
      <c r="H9" s="446"/>
      <c r="I9" s="446"/>
      <c r="J9" s="446"/>
      <c r="K9" s="446"/>
      <c r="L9" s="446"/>
      <c r="M9" s="446"/>
      <c r="N9" s="446"/>
      <c r="O9" s="446"/>
      <c r="P9" s="446"/>
      <c r="Q9" s="446"/>
      <c r="R9" s="447" t="s">
        <v>12</v>
      </c>
      <c r="S9" s="447"/>
      <c r="T9" s="447"/>
      <c r="U9" s="447"/>
      <c r="BS9" s="318"/>
      <c r="BT9" s="318"/>
      <c r="BU9" s="318"/>
    </row>
    <row r="10" spans="1:73" ht="18" customHeight="1">
      <c r="BS10" s="318"/>
      <c r="BT10" s="318"/>
      <c r="BU10" s="318"/>
    </row>
    <row r="11" spans="1:73" ht="18" customHeight="1">
      <c r="A11" s="448" t="s">
        <v>13</v>
      </c>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c r="AB11" s="448"/>
      <c r="AC11" s="448"/>
      <c r="AD11" s="448"/>
      <c r="AE11" s="448"/>
      <c r="AF11" s="448"/>
      <c r="AG11" s="448"/>
      <c r="AH11" s="448"/>
      <c r="AI11" s="448"/>
      <c r="AJ11" s="448"/>
      <c r="AK11" s="448"/>
      <c r="AL11" s="448"/>
      <c r="AM11" s="448"/>
      <c r="AN11" s="448"/>
      <c r="AO11" s="448"/>
      <c r="AP11" s="448"/>
      <c r="AQ11" s="448"/>
      <c r="AR11" s="448"/>
      <c r="AS11" s="448"/>
      <c r="AT11" s="448"/>
      <c r="AU11" s="448"/>
      <c r="AV11" s="448"/>
      <c r="AW11" s="448"/>
      <c r="AX11" s="448"/>
      <c r="AY11" s="448"/>
      <c r="AZ11" s="448"/>
      <c r="BA11" s="448"/>
      <c r="BB11" s="448"/>
      <c r="BC11" s="448"/>
      <c r="BD11" s="448"/>
      <c r="BE11" s="448"/>
      <c r="BF11" s="448"/>
      <c r="BG11" s="448"/>
      <c r="BH11" s="448"/>
      <c r="BI11" s="448"/>
      <c r="BJ11" s="448"/>
      <c r="BK11" s="448"/>
      <c r="BL11" s="448"/>
      <c r="BM11" s="448"/>
      <c r="BN11" s="448"/>
      <c r="BO11" s="448"/>
      <c r="BQ11"/>
      <c r="BR11"/>
      <c r="BS11" s="321"/>
      <c r="BT11" s="318"/>
      <c r="BU11" s="318"/>
    </row>
    <row r="12" spans="1:73" ht="18" customHeight="1">
      <c r="A12" s="448"/>
      <c r="B12" s="448"/>
      <c r="C12" s="448"/>
      <c r="D12" s="448"/>
      <c r="E12" s="448"/>
      <c r="F12" s="448"/>
      <c r="G12" s="448"/>
      <c r="H12" s="448"/>
      <c r="I12" s="448"/>
      <c r="J12" s="448"/>
      <c r="K12" s="448"/>
      <c r="L12" s="448"/>
      <c r="M12" s="448"/>
      <c r="N12" s="448"/>
      <c r="O12" s="448"/>
      <c r="P12" s="448"/>
      <c r="Q12" s="448"/>
      <c r="R12" s="448"/>
      <c r="S12" s="448"/>
      <c r="T12" s="448"/>
      <c r="U12" s="448"/>
      <c r="V12" s="448"/>
      <c r="W12" s="448"/>
      <c r="X12" s="448"/>
      <c r="Y12" s="448"/>
      <c r="Z12" s="448"/>
      <c r="AA12" s="448"/>
      <c r="AB12" s="448"/>
      <c r="AC12" s="448"/>
      <c r="AD12" s="448"/>
      <c r="AE12" s="448"/>
      <c r="AF12" s="448"/>
      <c r="AG12" s="448"/>
      <c r="AH12" s="448"/>
      <c r="AI12" s="448"/>
      <c r="AJ12" s="448"/>
      <c r="AK12" s="448"/>
      <c r="AL12" s="448"/>
      <c r="AM12" s="448"/>
      <c r="AN12" s="448"/>
      <c r="AO12" s="448"/>
      <c r="AP12" s="448"/>
      <c r="AQ12" s="448"/>
      <c r="AR12" s="448"/>
      <c r="AS12" s="448"/>
      <c r="AT12" s="448"/>
      <c r="AU12" s="448"/>
      <c r="AV12" s="448"/>
      <c r="AW12" s="448"/>
      <c r="AX12" s="448"/>
      <c r="AY12" s="448"/>
      <c r="AZ12" s="448"/>
      <c r="BA12" s="448"/>
      <c r="BB12" s="448"/>
      <c r="BC12" s="448"/>
      <c r="BD12" s="448"/>
      <c r="BE12" s="448"/>
      <c r="BF12" s="448"/>
      <c r="BG12" s="448"/>
      <c r="BH12" s="448"/>
      <c r="BI12" s="448"/>
      <c r="BJ12" s="448"/>
      <c r="BK12" s="448"/>
      <c r="BL12" s="448"/>
      <c r="BM12" s="448"/>
      <c r="BN12" s="448"/>
      <c r="BO12" s="448"/>
      <c r="BQ12"/>
      <c r="BR12"/>
      <c r="BS12" s="321"/>
      <c r="BT12" s="318"/>
      <c r="BU12" s="318"/>
    </row>
    <row r="13" spans="1:73" ht="18" customHeight="1">
      <c r="BS13" s="318"/>
      <c r="BT13" s="318"/>
      <c r="BU13" s="318"/>
    </row>
    <row r="14" spans="1:73" ht="18" customHeight="1">
      <c r="AI14" s="52" t="s">
        <v>347</v>
      </c>
      <c r="AJ14" s="51"/>
      <c r="AK14" s="51"/>
      <c r="AL14" s="51"/>
      <c r="AM14" s="51"/>
      <c r="AN14" s="51"/>
      <c r="AO14" s="51"/>
      <c r="BS14" s="318"/>
      <c r="BT14" s="318"/>
      <c r="BU14" s="318"/>
    </row>
    <row r="15" spans="1:73" ht="18" customHeight="1">
      <c r="AO15" s="433" t="s">
        <v>16</v>
      </c>
      <c r="AP15" s="433"/>
      <c r="AQ15" s="433"/>
      <c r="AR15" s="433"/>
      <c r="AS15" s="433"/>
      <c r="AT15" s="433"/>
      <c r="AU15" s="430" t="s">
        <v>14</v>
      </c>
      <c r="AV15" s="430"/>
      <c r="AW15" s="435">
        <v>333</v>
      </c>
      <c r="AX15" s="435"/>
      <c r="AY15" s="435"/>
      <c r="AZ15" s="435"/>
      <c r="BA15" s="430" t="s">
        <v>17</v>
      </c>
      <c r="BB15" s="430"/>
      <c r="BC15" s="436">
        <v>807</v>
      </c>
      <c r="BD15" s="436"/>
      <c r="BE15" s="436"/>
      <c r="BF15" s="436"/>
      <c r="BG15" s="436"/>
      <c r="BH15" s="430"/>
      <c r="BI15" s="430"/>
      <c r="BJ15" s="430"/>
      <c r="BK15" s="430"/>
      <c r="BL15" s="430"/>
      <c r="BM15" s="430"/>
      <c r="BN15" s="430"/>
      <c r="BO15" s="430"/>
      <c r="BS15" s="318">
        <v>2</v>
      </c>
      <c r="BT15" s="318">
        <f>COUNTA(AW15)+COUNTA(BC15)</f>
        <v>2</v>
      </c>
      <c r="BU15" s="318">
        <f>BS15-BT15</f>
        <v>0</v>
      </c>
    </row>
    <row r="16" spans="1:73" ht="18" customHeight="1">
      <c r="AO16" s="433"/>
      <c r="AP16" s="433"/>
      <c r="AQ16" s="433"/>
      <c r="AR16" s="433"/>
      <c r="AS16" s="433"/>
      <c r="AT16" s="433"/>
      <c r="AU16" s="431" t="s">
        <v>639</v>
      </c>
      <c r="AV16" s="431"/>
      <c r="AW16" s="431"/>
      <c r="AX16" s="431"/>
      <c r="AY16" s="431"/>
      <c r="AZ16" s="431"/>
      <c r="BA16" s="431"/>
      <c r="BB16" s="431"/>
      <c r="BC16" s="431"/>
      <c r="BD16" s="431"/>
      <c r="BE16" s="431"/>
      <c r="BF16" s="431"/>
      <c r="BG16" s="431"/>
      <c r="BH16" s="431"/>
      <c r="BI16" s="431"/>
      <c r="BJ16" s="431"/>
      <c r="BK16" s="431"/>
      <c r="BL16" s="431"/>
      <c r="BM16" s="431"/>
      <c r="BN16" s="431"/>
      <c r="BO16" s="38"/>
      <c r="BS16" s="318">
        <v>1</v>
      </c>
      <c r="BT16" s="318">
        <f>COUNTA(AU16)</f>
        <v>1</v>
      </c>
      <c r="BU16" s="318">
        <f>BS16-BT16</f>
        <v>0</v>
      </c>
    </row>
    <row r="17" spans="2:73" ht="18" customHeight="1">
      <c r="AO17" s="434"/>
      <c r="AP17" s="434"/>
      <c r="AQ17" s="434"/>
      <c r="AR17" s="434"/>
      <c r="AS17" s="434"/>
      <c r="AT17" s="434"/>
      <c r="AU17" s="432"/>
      <c r="AV17" s="432"/>
      <c r="AW17" s="432"/>
      <c r="AX17" s="432"/>
      <c r="AY17" s="432"/>
      <c r="AZ17" s="432"/>
      <c r="BA17" s="432"/>
      <c r="BB17" s="432"/>
      <c r="BC17" s="432"/>
      <c r="BD17" s="432"/>
      <c r="BE17" s="432"/>
      <c r="BF17" s="432"/>
      <c r="BG17" s="432"/>
      <c r="BH17" s="432"/>
      <c r="BI17" s="432"/>
      <c r="BJ17" s="432"/>
      <c r="BK17" s="432"/>
      <c r="BL17" s="432"/>
      <c r="BM17" s="432"/>
      <c r="BN17" s="432"/>
      <c r="BO17" s="38"/>
      <c r="BS17" s="318"/>
      <c r="BT17" s="318"/>
      <c r="BU17" s="318"/>
    </row>
    <row r="18" spans="2:73" ht="18" customHeight="1">
      <c r="AO18" s="433" t="s">
        <v>19</v>
      </c>
      <c r="AP18" s="433"/>
      <c r="AQ18" s="433"/>
      <c r="AR18" s="433"/>
      <c r="AS18" s="433"/>
      <c r="AT18" s="433"/>
      <c r="AU18" s="449" t="s">
        <v>643</v>
      </c>
      <c r="AV18" s="449"/>
      <c r="AW18" s="449"/>
      <c r="AX18" s="449"/>
      <c r="AY18" s="449"/>
      <c r="AZ18" s="449"/>
      <c r="BA18" s="449"/>
      <c r="BB18" s="449"/>
      <c r="BC18" s="449"/>
      <c r="BD18" s="449"/>
      <c r="BE18" s="449"/>
      <c r="BF18" s="449"/>
      <c r="BG18" s="449"/>
      <c r="BH18" s="449"/>
      <c r="BI18" s="449"/>
      <c r="BJ18" s="449"/>
      <c r="BK18" s="449"/>
      <c r="BL18" s="449"/>
      <c r="BM18" s="449"/>
      <c r="BN18" s="449"/>
      <c r="BO18" s="38"/>
      <c r="BS18" s="318">
        <v>1</v>
      </c>
      <c r="BT18" s="318">
        <f>COUNTA(AU18)</f>
        <v>1</v>
      </c>
      <c r="BU18" s="318">
        <f>BS18-BT18</f>
        <v>0</v>
      </c>
    </row>
    <row r="19" spans="2:73" ht="18" customHeight="1">
      <c r="AO19" s="433" t="s">
        <v>15</v>
      </c>
      <c r="AP19" s="433"/>
      <c r="AQ19" s="433"/>
      <c r="AR19" s="433"/>
      <c r="AS19" s="433"/>
      <c r="AT19" s="433"/>
      <c r="AU19" s="482" t="s">
        <v>640</v>
      </c>
      <c r="AV19" s="482"/>
      <c r="AW19" s="482"/>
      <c r="AX19" s="482"/>
      <c r="AY19" s="482"/>
      <c r="AZ19" s="482"/>
      <c r="BA19" s="482"/>
      <c r="BB19" s="482"/>
      <c r="BC19" s="482"/>
      <c r="BD19" s="482"/>
      <c r="BE19" s="482"/>
      <c r="BF19" s="482"/>
      <c r="BG19" s="482"/>
      <c r="BH19" s="482"/>
      <c r="BI19" s="482"/>
      <c r="BJ19" s="482"/>
      <c r="BK19" s="482"/>
      <c r="BL19" s="482"/>
      <c r="BM19" s="482"/>
      <c r="BN19" s="482"/>
      <c r="BO19" s="38"/>
      <c r="BS19" s="318">
        <v>1</v>
      </c>
      <c r="BT19" s="318">
        <f>COUNTA(AU19)</f>
        <v>1</v>
      </c>
      <c r="BU19" s="318">
        <f>BS19-BT19</f>
        <v>0</v>
      </c>
    </row>
    <row r="20" spans="2:73" ht="18" customHeight="1">
      <c r="AO20" s="434"/>
      <c r="AP20" s="434"/>
      <c r="AQ20" s="434"/>
      <c r="AR20" s="434"/>
      <c r="AS20" s="434"/>
      <c r="AT20" s="434"/>
      <c r="AU20" s="483"/>
      <c r="AV20" s="483"/>
      <c r="AW20" s="483"/>
      <c r="AX20" s="483"/>
      <c r="AY20" s="483"/>
      <c r="AZ20" s="483"/>
      <c r="BA20" s="483"/>
      <c r="BB20" s="483"/>
      <c r="BC20" s="483"/>
      <c r="BD20" s="483"/>
      <c r="BE20" s="483"/>
      <c r="BF20" s="483"/>
      <c r="BG20" s="483"/>
      <c r="BH20" s="483"/>
      <c r="BI20" s="483"/>
      <c r="BJ20" s="483"/>
      <c r="BK20" s="483"/>
      <c r="BL20" s="483"/>
      <c r="BM20" s="483"/>
      <c r="BN20" s="483"/>
      <c r="BO20" s="38"/>
      <c r="BS20" s="318"/>
      <c r="BT20" s="318"/>
      <c r="BU20" s="318"/>
    </row>
    <row r="21" spans="2:73" ht="18" customHeight="1">
      <c r="AO21" s="488" t="s">
        <v>348</v>
      </c>
      <c r="AP21" s="488"/>
      <c r="AQ21" s="488"/>
      <c r="AR21" s="488"/>
      <c r="AS21" s="488"/>
      <c r="AT21" s="488"/>
      <c r="AU21" s="482" t="s">
        <v>641</v>
      </c>
      <c r="AV21" s="482"/>
      <c r="AW21" s="482"/>
      <c r="AX21" s="482"/>
      <c r="AY21" s="482"/>
      <c r="AZ21" s="482"/>
      <c r="BA21" s="482"/>
      <c r="BB21" s="482"/>
      <c r="BC21" s="482"/>
      <c r="BD21" s="482"/>
      <c r="BE21" s="482"/>
      <c r="BF21" s="482"/>
      <c r="BG21" s="482"/>
      <c r="BH21" s="482"/>
      <c r="BI21" s="482"/>
      <c r="BJ21" s="482"/>
      <c r="BK21" s="482"/>
      <c r="BL21" s="482"/>
      <c r="BM21" s="482"/>
      <c r="BN21" s="482"/>
      <c r="BO21" s="38"/>
      <c r="BS21" s="318">
        <v>1</v>
      </c>
      <c r="BT21" s="318">
        <f>COUNTA(AU21)</f>
        <v>1</v>
      </c>
      <c r="BU21" s="318">
        <f>BS21-BT21</f>
        <v>0</v>
      </c>
    </row>
    <row r="22" spans="2:73" ht="18" customHeight="1">
      <c r="AO22" s="489"/>
      <c r="AP22" s="489"/>
      <c r="AQ22" s="489"/>
      <c r="AR22" s="489"/>
      <c r="AS22" s="489"/>
      <c r="AT22" s="489"/>
      <c r="AU22" s="483"/>
      <c r="AV22" s="483"/>
      <c r="AW22" s="483"/>
      <c r="AX22" s="483"/>
      <c r="AY22" s="483"/>
      <c r="AZ22" s="483"/>
      <c r="BA22" s="483"/>
      <c r="BB22" s="483"/>
      <c r="BC22" s="483"/>
      <c r="BD22" s="483"/>
      <c r="BE22" s="483"/>
      <c r="BF22" s="483"/>
      <c r="BG22" s="483"/>
      <c r="BH22" s="483"/>
      <c r="BI22" s="483"/>
      <c r="BJ22" s="483"/>
      <c r="BK22" s="483"/>
      <c r="BL22" s="483"/>
      <c r="BM22" s="483"/>
      <c r="BN22" s="483"/>
      <c r="BO22" s="38"/>
      <c r="BS22" s="318"/>
      <c r="BT22" s="318"/>
      <c r="BU22" s="318"/>
    </row>
    <row r="23" spans="2:73" ht="18" customHeight="1" thickBot="1">
      <c r="BS23" s="318"/>
      <c r="BT23" s="318"/>
      <c r="BU23" s="318"/>
    </row>
    <row r="24" spans="2:73" ht="18" customHeight="1" thickTop="1">
      <c r="B24" s="437" t="s">
        <v>352</v>
      </c>
      <c r="C24" s="438"/>
      <c r="D24" s="438"/>
      <c r="E24" s="438"/>
      <c r="F24" s="438"/>
      <c r="G24" s="438"/>
      <c r="H24" s="438"/>
      <c r="I24" s="438"/>
      <c r="J24" s="438"/>
      <c r="K24" s="438"/>
      <c r="L24" s="438"/>
      <c r="M24" s="438"/>
      <c r="N24" s="438"/>
      <c r="O24" s="438"/>
      <c r="P24" s="438"/>
      <c r="Q24" s="438"/>
      <c r="R24" s="438"/>
      <c r="S24" s="438"/>
      <c r="T24" s="438"/>
      <c r="U24" s="438"/>
      <c r="V24" s="438"/>
      <c r="W24" s="439"/>
      <c r="X24" s="442" t="s">
        <v>130</v>
      </c>
      <c r="Y24" s="443"/>
      <c r="Z24" s="443"/>
      <c r="AA24" s="443"/>
      <c r="AB24" s="443"/>
      <c r="AC24" s="443"/>
      <c r="AD24" s="484" t="s">
        <v>646</v>
      </c>
      <c r="AE24" s="484"/>
      <c r="AF24" s="484"/>
      <c r="AG24" s="484"/>
      <c r="AH24" s="484"/>
      <c r="AI24" s="484"/>
      <c r="AJ24" s="484"/>
      <c r="AK24" s="484"/>
      <c r="AL24" s="484"/>
      <c r="AM24" s="484"/>
      <c r="AN24" s="484"/>
      <c r="AO24" s="484"/>
      <c r="AP24" s="484"/>
      <c r="AQ24" s="484"/>
      <c r="AR24" s="484"/>
      <c r="AS24" s="484"/>
      <c r="AT24" s="484"/>
      <c r="AU24" s="484"/>
      <c r="AV24" s="484"/>
      <c r="AW24" s="484"/>
      <c r="AX24" s="484"/>
      <c r="AY24" s="484"/>
      <c r="AZ24" s="484"/>
      <c r="BA24" s="484"/>
      <c r="BB24" s="484"/>
      <c r="BC24" s="484"/>
      <c r="BD24" s="484"/>
      <c r="BE24" s="484"/>
      <c r="BF24" s="484"/>
      <c r="BG24" s="484"/>
      <c r="BH24" s="484"/>
      <c r="BI24" s="484"/>
      <c r="BJ24" s="484"/>
      <c r="BK24" s="484"/>
      <c r="BL24" s="484"/>
      <c r="BM24" s="484"/>
      <c r="BN24" s="485"/>
      <c r="BS24" s="318">
        <v>1</v>
      </c>
      <c r="BT24" s="318">
        <f>COUNTA(AD24)</f>
        <v>1</v>
      </c>
      <c r="BU24" s="318">
        <f>BS24-BT24</f>
        <v>0</v>
      </c>
    </row>
    <row r="25" spans="2:73" ht="18" customHeight="1">
      <c r="B25" s="399"/>
      <c r="C25" s="440"/>
      <c r="D25" s="440"/>
      <c r="E25" s="440"/>
      <c r="F25" s="440"/>
      <c r="G25" s="440"/>
      <c r="H25" s="440"/>
      <c r="I25" s="440"/>
      <c r="J25" s="440"/>
      <c r="K25" s="440"/>
      <c r="L25" s="440"/>
      <c r="M25" s="440"/>
      <c r="N25" s="440"/>
      <c r="O25" s="440"/>
      <c r="P25" s="440"/>
      <c r="Q25" s="440"/>
      <c r="R25" s="440"/>
      <c r="S25" s="440"/>
      <c r="T25" s="440"/>
      <c r="U25" s="440"/>
      <c r="V25" s="440"/>
      <c r="W25" s="441"/>
      <c r="X25" s="463" t="s">
        <v>647</v>
      </c>
      <c r="Y25" s="464"/>
      <c r="Z25" s="464"/>
      <c r="AA25" s="464"/>
      <c r="AB25" s="464"/>
      <c r="AC25" s="464"/>
      <c r="AD25" s="464"/>
      <c r="AE25" s="464"/>
      <c r="AF25" s="464"/>
      <c r="AG25" s="464"/>
      <c r="AH25" s="464"/>
      <c r="AI25" s="464"/>
      <c r="AJ25" s="464"/>
      <c r="AK25" s="464"/>
      <c r="AL25" s="464"/>
      <c r="AM25" s="464"/>
      <c r="AN25" s="464"/>
      <c r="AO25" s="464"/>
      <c r="AP25" s="464"/>
      <c r="AQ25" s="464"/>
      <c r="AR25" s="464"/>
      <c r="AS25" s="464"/>
      <c r="AT25" s="464"/>
      <c r="AU25" s="464"/>
      <c r="AV25" s="464"/>
      <c r="AW25" s="464"/>
      <c r="AX25" s="464"/>
      <c r="AY25" s="464"/>
      <c r="AZ25" s="464"/>
      <c r="BA25" s="464"/>
      <c r="BB25" s="464"/>
      <c r="BC25" s="464"/>
      <c r="BD25" s="464"/>
      <c r="BE25" s="464"/>
      <c r="BF25" s="464"/>
      <c r="BG25" s="464"/>
      <c r="BH25" s="464"/>
      <c r="BI25" s="464"/>
      <c r="BJ25" s="464"/>
      <c r="BK25" s="464"/>
      <c r="BL25" s="464"/>
      <c r="BM25" s="464"/>
      <c r="BN25" s="465"/>
      <c r="BS25" s="318">
        <v>1</v>
      </c>
      <c r="BT25" s="318">
        <f>COUNTA(X25)</f>
        <v>1</v>
      </c>
      <c r="BU25" s="318">
        <f>BS25-BT25</f>
        <v>0</v>
      </c>
    </row>
    <row r="26" spans="2:73" ht="18" customHeight="1">
      <c r="B26" s="399"/>
      <c r="C26" s="440"/>
      <c r="D26" s="440"/>
      <c r="E26" s="440"/>
      <c r="F26" s="440"/>
      <c r="G26" s="440"/>
      <c r="H26" s="440"/>
      <c r="I26" s="440"/>
      <c r="J26" s="440"/>
      <c r="K26" s="440"/>
      <c r="L26" s="440"/>
      <c r="M26" s="440"/>
      <c r="N26" s="440"/>
      <c r="O26" s="440"/>
      <c r="P26" s="440"/>
      <c r="Q26" s="440"/>
      <c r="R26" s="440"/>
      <c r="S26" s="440"/>
      <c r="T26" s="440"/>
      <c r="U26" s="440"/>
      <c r="V26" s="440"/>
      <c r="W26" s="441"/>
      <c r="X26" s="466"/>
      <c r="Y26" s="467"/>
      <c r="Z26" s="467"/>
      <c r="AA26" s="467"/>
      <c r="AB26" s="467"/>
      <c r="AC26" s="467"/>
      <c r="AD26" s="467"/>
      <c r="AE26" s="467"/>
      <c r="AF26" s="467"/>
      <c r="AG26" s="467"/>
      <c r="AH26" s="467"/>
      <c r="AI26" s="467"/>
      <c r="AJ26" s="467"/>
      <c r="AK26" s="467"/>
      <c r="AL26" s="467"/>
      <c r="AM26" s="467"/>
      <c r="AN26" s="467"/>
      <c r="AO26" s="467"/>
      <c r="AP26" s="467"/>
      <c r="AQ26" s="467"/>
      <c r="AR26" s="467"/>
      <c r="AS26" s="467"/>
      <c r="AT26" s="467"/>
      <c r="AU26" s="467"/>
      <c r="AV26" s="467"/>
      <c r="AW26" s="467"/>
      <c r="AX26" s="467"/>
      <c r="AY26" s="467"/>
      <c r="AZ26" s="467"/>
      <c r="BA26" s="467"/>
      <c r="BB26" s="467"/>
      <c r="BC26" s="467"/>
      <c r="BD26" s="467"/>
      <c r="BE26" s="467"/>
      <c r="BF26" s="467"/>
      <c r="BG26" s="467"/>
      <c r="BH26" s="467"/>
      <c r="BI26" s="467"/>
      <c r="BJ26" s="467"/>
      <c r="BK26" s="467"/>
      <c r="BL26" s="467"/>
      <c r="BM26" s="467"/>
      <c r="BN26" s="468"/>
      <c r="BS26" s="318"/>
      <c r="BT26" s="318"/>
      <c r="BU26" s="318"/>
    </row>
    <row r="27" spans="2:73" ht="18" customHeight="1">
      <c r="B27" s="450"/>
      <c r="C27" s="427"/>
      <c r="D27" s="427"/>
      <c r="E27" s="427"/>
      <c r="F27" s="427"/>
      <c r="G27" s="453" t="s">
        <v>0</v>
      </c>
      <c r="H27" s="454"/>
      <c r="I27" s="454"/>
      <c r="J27" s="454"/>
      <c r="K27" s="454"/>
      <c r="L27" s="454"/>
      <c r="M27" s="454"/>
      <c r="N27" s="454"/>
      <c r="O27" s="454"/>
      <c r="P27" s="454"/>
      <c r="Q27" s="454"/>
      <c r="R27" s="454"/>
      <c r="S27" s="454"/>
      <c r="T27" s="454"/>
      <c r="U27" s="454"/>
      <c r="V27" s="454"/>
      <c r="W27" s="455"/>
      <c r="X27" s="458" t="s">
        <v>645</v>
      </c>
      <c r="Y27" s="459"/>
      <c r="Z27" s="459"/>
      <c r="AA27" s="459"/>
      <c r="AB27" s="459"/>
      <c r="AC27" s="459"/>
      <c r="AD27" s="459"/>
      <c r="AE27" s="459"/>
      <c r="AF27" s="459"/>
      <c r="AG27" s="459"/>
      <c r="AH27" s="459"/>
      <c r="AI27" s="459"/>
      <c r="AJ27" s="459"/>
      <c r="AK27" s="459"/>
      <c r="AL27" s="459"/>
      <c r="AM27" s="459"/>
      <c r="AN27" s="459"/>
      <c r="AO27" s="459"/>
      <c r="AP27" s="459"/>
      <c r="AQ27" s="459"/>
      <c r="AR27" s="459"/>
      <c r="AS27" s="459"/>
      <c r="AT27" s="459"/>
      <c r="AU27" s="459"/>
      <c r="AV27" s="459"/>
      <c r="AW27" s="459"/>
      <c r="AX27" s="459"/>
      <c r="AY27" s="459"/>
      <c r="AZ27" s="459"/>
      <c r="BA27" s="459"/>
      <c r="BB27" s="459"/>
      <c r="BC27" s="459"/>
      <c r="BD27" s="459"/>
      <c r="BE27" s="459"/>
      <c r="BF27" s="459"/>
      <c r="BG27" s="459"/>
      <c r="BH27" s="459"/>
      <c r="BI27" s="459"/>
      <c r="BJ27" s="459"/>
      <c r="BK27" s="459"/>
      <c r="BL27" s="459"/>
      <c r="BM27" s="459"/>
      <c r="BN27" s="460"/>
      <c r="BS27" s="318">
        <v>1</v>
      </c>
      <c r="BT27" s="318">
        <f>IF(OR(X27="（選択して下さい）",X27=""),0,COUNTA(X27))</f>
        <v>1</v>
      </c>
      <c r="BU27" s="318">
        <f>BS27-BT27</f>
        <v>0</v>
      </c>
    </row>
    <row r="28" spans="2:73" ht="18" customHeight="1">
      <c r="B28" s="451"/>
      <c r="C28" s="452"/>
      <c r="D28" s="452"/>
      <c r="E28" s="452"/>
      <c r="F28" s="452"/>
      <c r="G28" s="456"/>
      <c r="H28" s="452"/>
      <c r="I28" s="452"/>
      <c r="J28" s="452"/>
      <c r="K28" s="452"/>
      <c r="L28" s="452"/>
      <c r="M28" s="452"/>
      <c r="N28" s="452"/>
      <c r="O28" s="452"/>
      <c r="P28" s="452"/>
      <c r="Q28" s="452"/>
      <c r="R28" s="452"/>
      <c r="S28" s="452"/>
      <c r="T28" s="452"/>
      <c r="U28" s="452"/>
      <c r="V28" s="452"/>
      <c r="W28" s="457"/>
      <c r="X28" s="461"/>
      <c r="Y28" s="426"/>
      <c r="Z28" s="426"/>
      <c r="AA28" s="426"/>
      <c r="AB28" s="426"/>
      <c r="AC28" s="426"/>
      <c r="AD28" s="426"/>
      <c r="AE28" s="426"/>
      <c r="AF28" s="426"/>
      <c r="AG28" s="426"/>
      <c r="AH28" s="426"/>
      <c r="AI28" s="426"/>
      <c r="AJ28" s="426"/>
      <c r="AK28" s="426"/>
      <c r="AL28" s="426"/>
      <c r="AM28" s="426"/>
      <c r="AN28" s="426"/>
      <c r="AO28" s="426"/>
      <c r="AP28" s="426"/>
      <c r="AQ28" s="426"/>
      <c r="AR28" s="426"/>
      <c r="AS28" s="426"/>
      <c r="AT28" s="426"/>
      <c r="AU28" s="426"/>
      <c r="AV28" s="426"/>
      <c r="AW28" s="426"/>
      <c r="AX28" s="426"/>
      <c r="AY28" s="426"/>
      <c r="AZ28" s="426"/>
      <c r="BA28" s="426"/>
      <c r="BB28" s="426"/>
      <c r="BC28" s="426"/>
      <c r="BD28" s="426"/>
      <c r="BE28" s="426"/>
      <c r="BF28" s="426"/>
      <c r="BG28" s="426"/>
      <c r="BH28" s="426"/>
      <c r="BI28" s="426"/>
      <c r="BJ28" s="426"/>
      <c r="BK28" s="426"/>
      <c r="BL28" s="426"/>
      <c r="BM28" s="426"/>
      <c r="BN28" s="462"/>
      <c r="BS28" s="318"/>
      <c r="BT28" s="318"/>
      <c r="BU28" s="318"/>
    </row>
    <row r="29" spans="2:73" ht="18" customHeight="1">
      <c r="B29" s="397" t="s">
        <v>353</v>
      </c>
      <c r="C29" s="371"/>
      <c r="D29" s="371"/>
      <c r="E29" s="371"/>
      <c r="F29" s="371"/>
      <c r="G29" s="371"/>
      <c r="H29" s="371"/>
      <c r="I29" s="371"/>
      <c r="J29" s="371"/>
      <c r="K29" s="371"/>
      <c r="L29" s="371"/>
      <c r="M29" s="371"/>
      <c r="N29" s="371"/>
      <c r="O29" s="371"/>
      <c r="P29" s="371"/>
      <c r="Q29" s="371"/>
      <c r="R29" s="371"/>
      <c r="S29" s="371"/>
      <c r="T29" s="371"/>
      <c r="U29" s="371"/>
      <c r="V29" s="371"/>
      <c r="W29" s="398"/>
      <c r="X29" s="469" t="s">
        <v>130</v>
      </c>
      <c r="Y29" s="470"/>
      <c r="Z29" s="470"/>
      <c r="AA29" s="470"/>
      <c r="AB29" s="470"/>
      <c r="AC29" s="470"/>
      <c r="AD29" s="486" t="s">
        <v>644</v>
      </c>
      <c r="AE29" s="486"/>
      <c r="AF29" s="486"/>
      <c r="AG29" s="486"/>
      <c r="AH29" s="486"/>
      <c r="AI29" s="486"/>
      <c r="AJ29" s="486"/>
      <c r="AK29" s="486"/>
      <c r="AL29" s="486"/>
      <c r="AM29" s="486"/>
      <c r="AN29" s="486"/>
      <c r="AO29" s="486"/>
      <c r="AP29" s="486"/>
      <c r="AQ29" s="486"/>
      <c r="AR29" s="486"/>
      <c r="AS29" s="486"/>
      <c r="AT29" s="486"/>
      <c r="AU29" s="486"/>
      <c r="AV29" s="486"/>
      <c r="AW29" s="486"/>
      <c r="AX29" s="486"/>
      <c r="AY29" s="486"/>
      <c r="AZ29" s="486"/>
      <c r="BA29" s="486"/>
      <c r="BB29" s="486"/>
      <c r="BC29" s="486"/>
      <c r="BD29" s="486"/>
      <c r="BE29" s="486"/>
      <c r="BF29" s="486"/>
      <c r="BG29" s="486"/>
      <c r="BH29" s="486"/>
      <c r="BI29" s="486"/>
      <c r="BJ29" s="486"/>
      <c r="BK29" s="486"/>
      <c r="BL29" s="486"/>
      <c r="BM29" s="486"/>
      <c r="BN29" s="487"/>
      <c r="BS29" s="318">
        <v>1</v>
      </c>
      <c r="BT29" s="318">
        <f>COUNTA(AD29)</f>
        <v>1</v>
      </c>
      <c r="BU29" s="318">
        <f>BS29-BT29</f>
        <v>0</v>
      </c>
    </row>
    <row r="30" spans="2:73" ht="18" customHeight="1">
      <c r="B30" s="399"/>
      <c r="C30" s="400"/>
      <c r="D30" s="400"/>
      <c r="E30" s="400"/>
      <c r="F30" s="400"/>
      <c r="G30" s="400"/>
      <c r="H30" s="400"/>
      <c r="I30" s="400"/>
      <c r="J30" s="400"/>
      <c r="K30" s="400"/>
      <c r="L30" s="400"/>
      <c r="M30" s="400"/>
      <c r="N30" s="400"/>
      <c r="O30" s="400"/>
      <c r="P30" s="400"/>
      <c r="Q30" s="400"/>
      <c r="R30" s="400"/>
      <c r="S30" s="400"/>
      <c r="T30" s="400"/>
      <c r="U30" s="400"/>
      <c r="V30" s="400"/>
      <c r="W30" s="401"/>
      <c r="X30" s="463" t="s">
        <v>642</v>
      </c>
      <c r="Y30" s="464"/>
      <c r="Z30" s="464"/>
      <c r="AA30" s="464"/>
      <c r="AB30" s="464"/>
      <c r="AC30" s="464"/>
      <c r="AD30" s="464"/>
      <c r="AE30" s="464"/>
      <c r="AF30" s="464"/>
      <c r="AG30" s="464"/>
      <c r="AH30" s="464"/>
      <c r="AI30" s="464"/>
      <c r="AJ30" s="464"/>
      <c r="AK30" s="464"/>
      <c r="AL30" s="464"/>
      <c r="AM30" s="464"/>
      <c r="AN30" s="464"/>
      <c r="AO30" s="464"/>
      <c r="AP30" s="464"/>
      <c r="AQ30" s="464"/>
      <c r="AR30" s="464"/>
      <c r="AS30" s="464"/>
      <c r="AT30" s="464"/>
      <c r="AU30" s="464"/>
      <c r="AV30" s="464"/>
      <c r="AW30" s="464"/>
      <c r="AX30" s="464"/>
      <c r="AY30" s="464"/>
      <c r="AZ30" s="464"/>
      <c r="BA30" s="464"/>
      <c r="BB30" s="464"/>
      <c r="BC30" s="464"/>
      <c r="BD30" s="464"/>
      <c r="BE30" s="464"/>
      <c r="BF30" s="464"/>
      <c r="BG30" s="464"/>
      <c r="BH30" s="464"/>
      <c r="BI30" s="464"/>
      <c r="BJ30" s="464"/>
      <c r="BK30" s="464"/>
      <c r="BL30" s="464"/>
      <c r="BM30" s="464"/>
      <c r="BN30" s="465"/>
      <c r="BS30" s="318">
        <v>1</v>
      </c>
      <c r="BT30" s="318">
        <f>COUNTA(X30)</f>
        <v>1</v>
      </c>
      <c r="BU30" s="318">
        <f>BS30-BT30</f>
        <v>0</v>
      </c>
    </row>
    <row r="31" spans="2:73" ht="18" customHeight="1">
      <c r="B31" s="402"/>
      <c r="C31" s="403"/>
      <c r="D31" s="403"/>
      <c r="E31" s="403"/>
      <c r="F31" s="403"/>
      <c r="G31" s="403"/>
      <c r="H31" s="403"/>
      <c r="I31" s="403"/>
      <c r="J31" s="403"/>
      <c r="K31" s="403"/>
      <c r="L31" s="403"/>
      <c r="M31" s="403"/>
      <c r="N31" s="403"/>
      <c r="O31" s="403"/>
      <c r="P31" s="403"/>
      <c r="Q31" s="403"/>
      <c r="R31" s="403"/>
      <c r="S31" s="403"/>
      <c r="T31" s="403"/>
      <c r="U31" s="403"/>
      <c r="V31" s="403"/>
      <c r="W31" s="404"/>
      <c r="X31" s="410"/>
      <c r="Y31" s="411"/>
      <c r="Z31" s="411"/>
      <c r="AA31" s="411"/>
      <c r="AB31" s="411"/>
      <c r="AC31" s="411"/>
      <c r="AD31" s="411"/>
      <c r="AE31" s="411"/>
      <c r="AF31" s="411"/>
      <c r="AG31" s="411"/>
      <c r="AH31" s="411"/>
      <c r="AI31" s="411"/>
      <c r="AJ31" s="411"/>
      <c r="AK31" s="411"/>
      <c r="AL31" s="411"/>
      <c r="AM31" s="411"/>
      <c r="AN31" s="411"/>
      <c r="AO31" s="411"/>
      <c r="AP31" s="411"/>
      <c r="AQ31" s="411"/>
      <c r="AR31" s="411"/>
      <c r="AS31" s="411"/>
      <c r="AT31" s="411"/>
      <c r="AU31" s="411"/>
      <c r="AV31" s="411"/>
      <c r="AW31" s="411"/>
      <c r="AX31" s="411"/>
      <c r="AY31" s="411"/>
      <c r="AZ31" s="411"/>
      <c r="BA31" s="411"/>
      <c r="BB31" s="411"/>
      <c r="BC31" s="411"/>
      <c r="BD31" s="411"/>
      <c r="BE31" s="411"/>
      <c r="BF31" s="411"/>
      <c r="BG31" s="411"/>
      <c r="BH31" s="411"/>
      <c r="BI31" s="411"/>
      <c r="BJ31" s="411"/>
      <c r="BK31" s="411"/>
      <c r="BL31" s="411"/>
      <c r="BM31" s="411"/>
      <c r="BN31" s="412"/>
      <c r="BS31" s="318"/>
      <c r="BT31" s="318"/>
      <c r="BU31" s="318"/>
    </row>
    <row r="32" spans="2:73" ht="18" customHeight="1">
      <c r="B32" s="471" t="s">
        <v>354</v>
      </c>
      <c r="C32" s="371"/>
      <c r="D32" s="371"/>
      <c r="E32" s="371"/>
      <c r="F32" s="371"/>
      <c r="G32" s="371"/>
      <c r="H32" s="371"/>
      <c r="I32" s="371"/>
      <c r="J32" s="371"/>
      <c r="K32" s="371"/>
      <c r="L32" s="371"/>
      <c r="M32" s="371"/>
      <c r="N32" s="371"/>
      <c r="O32" s="371"/>
      <c r="P32" s="371"/>
      <c r="Q32" s="371"/>
      <c r="R32" s="371"/>
      <c r="S32" s="371"/>
      <c r="T32" s="371"/>
      <c r="U32" s="371"/>
      <c r="V32" s="371"/>
      <c r="W32" s="398"/>
      <c r="X32" s="407" t="s">
        <v>648</v>
      </c>
      <c r="Y32" s="408"/>
      <c r="Z32" s="408"/>
      <c r="AA32" s="408"/>
      <c r="AB32" s="408"/>
      <c r="AC32" s="408"/>
      <c r="AD32" s="408"/>
      <c r="AE32" s="408"/>
      <c r="AF32" s="408"/>
      <c r="AG32" s="408"/>
      <c r="AH32" s="408"/>
      <c r="AI32" s="408"/>
      <c r="AJ32" s="408"/>
      <c r="AK32" s="408"/>
      <c r="AL32" s="408"/>
      <c r="AM32" s="408"/>
      <c r="AN32" s="408"/>
      <c r="AO32" s="408"/>
      <c r="AP32" s="408"/>
      <c r="AQ32" s="408"/>
      <c r="AR32" s="408"/>
      <c r="AS32" s="408"/>
      <c r="AT32" s="408"/>
      <c r="AU32" s="408"/>
      <c r="AV32" s="408"/>
      <c r="AW32" s="408"/>
      <c r="AX32" s="408"/>
      <c r="AY32" s="408"/>
      <c r="AZ32" s="408"/>
      <c r="BA32" s="408"/>
      <c r="BB32" s="408"/>
      <c r="BC32" s="408"/>
      <c r="BD32" s="408"/>
      <c r="BE32" s="408"/>
      <c r="BF32" s="408"/>
      <c r="BG32" s="408"/>
      <c r="BH32" s="408"/>
      <c r="BI32" s="408"/>
      <c r="BJ32" s="408"/>
      <c r="BK32" s="408"/>
      <c r="BL32" s="408"/>
      <c r="BM32" s="408"/>
      <c r="BN32" s="409"/>
      <c r="BS32" s="318">
        <v>1</v>
      </c>
      <c r="BT32" s="318">
        <f>COUNTA(X32)</f>
        <v>1</v>
      </c>
      <c r="BU32" s="318">
        <f>BS32-BT32</f>
        <v>0</v>
      </c>
    </row>
    <row r="33" spans="2:73" ht="18" customHeight="1">
      <c r="B33" s="402"/>
      <c r="C33" s="403"/>
      <c r="D33" s="403"/>
      <c r="E33" s="403"/>
      <c r="F33" s="403"/>
      <c r="G33" s="403"/>
      <c r="H33" s="403"/>
      <c r="I33" s="403"/>
      <c r="J33" s="403"/>
      <c r="K33" s="403"/>
      <c r="L33" s="403"/>
      <c r="M33" s="403"/>
      <c r="N33" s="403"/>
      <c r="O33" s="403"/>
      <c r="P33" s="403"/>
      <c r="Q33" s="403"/>
      <c r="R33" s="403"/>
      <c r="S33" s="403"/>
      <c r="T33" s="403"/>
      <c r="U33" s="403"/>
      <c r="V33" s="403"/>
      <c r="W33" s="404"/>
      <c r="X33" s="410"/>
      <c r="Y33" s="411"/>
      <c r="Z33" s="411"/>
      <c r="AA33" s="411"/>
      <c r="AB33" s="411"/>
      <c r="AC33" s="411"/>
      <c r="AD33" s="411"/>
      <c r="AE33" s="411"/>
      <c r="AF33" s="411"/>
      <c r="AG33" s="411"/>
      <c r="AH33" s="411"/>
      <c r="AI33" s="411"/>
      <c r="AJ33" s="411"/>
      <c r="AK33" s="411"/>
      <c r="AL33" s="411"/>
      <c r="AM33" s="411"/>
      <c r="AN33" s="411"/>
      <c r="AO33" s="411"/>
      <c r="AP33" s="411"/>
      <c r="AQ33" s="411"/>
      <c r="AR33" s="411"/>
      <c r="AS33" s="411"/>
      <c r="AT33" s="411"/>
      <c r="AU33" s="411"/>
      <c r="AV33" s="411"/>
      <c r="AW33" s="411"/>
      <c r="AX33" s="411"/>
      <c r="AY33" s="411"/>
      <c r="AZ33" s="411"/>
      <c r="BA33" s="411"/>
      <c r="BB33" s="411"/>
      <c r="BC33" s="411"/>
      <c r="BD33" s="411"/>
      <c r="BE33" s="411"/>
      <c r="BF33" s="411"/>
      <c r="BG33" s="411"/>
      <c r="BH33" s="411"/>
      <c r="BI33" s="411"/>
      <c r="BJ33" s="411"/>
      <c r="BK33" s="411"/>
      <c r="BL33" s="411"/>
      <c r="BM33" s="411"/>
      <c r="BN33" s="412"/>
      <c r="BS33" s="318"/>
      <c r="BT33" s="318"/>
      <c r="BU33" s="318"/>
    </row>
    <row r="34" spans="2:73" ht="18" customHeight="1">
      <c r="B34" s="413" t="s">
        <v>41</v>
      </c>
      <c r="C34" s="362"/>
      <c r="D34" s="362"/>
      <c r="E34" s="362"/>
      <c r="F34" s="362"/>
      <c r="G34" s="362"/>
      <c r="H34" s="362"/>
      <c r="I34" s="362"/>
      <c r="J34" s="362"/>
      <c r="K34" s="362"/>
      <c r="L34" s="362"/>
      <c r="M34" s="362"/>
      <c r="N34" s="362"/>
      <c r="O34" s="362"/>
      <c r="P34" s="362"/>
      <c r="Q34" s="362"/>
      <c r="R34" s="362"/>
      <c r="S34" s="362"/>
      <c r="T34" s="362"/>
      <c r="U34" s="362"/>
      <c r="V34" s="362"/>
      <c r="W34" s="363"/>
      <c r="X34" s="414" t="s">
        <v>633</v>
      </c>
      <c r="Y34" s="415"/>
      <c r="Z34" s="415"/>
      <c r="AA34" s="415"/>
      <c r="AB34" s="415"/>
      <c r="AC34" s="415"/>
      <c r="AD34" s="415"/>
      <c r="AE34" s="415"/>
      <c r="AF34" s="415"/>
      <c r="AG34" s="415"/>
      <c r="AH34" s="415"/>
      <c r="AI34" s="415"/>
      <c r="AJ34" s="415"/>
      <c r="AK34" s="415"/>
      <c r="AL34" s="415"/>
      <c r="AM34" s="415"/>
      <c r="AN34" s="415"/>
      <c r="AO34" s="415"/>
      <c r="AP34" s="415"/>
      <c r="AQ34" s="415"/>
      <c r="AR34" s="415"/>
      <c r="AS34" s="415"/>
      <c r="AT34" s="415"/>
      <c r="AU34" s="415"/>
      <c r="AV34" s="415"/>
      <c r="AW34" s="415"/>
      <c r="AX34" s="415"/>
      <c r="AY34" s="415"/>
      <c r="AZ34" s="415"/>
      <c r="BA34" s="415"/>
      <c r="BB34" s="415"/>
      <c r="BC34" s="415"/>
      <c r="BD34" s="415"/>
      <c r="BE34" s="415"/>
      <c r="BF34" s="415"/>
      <c r="BG34" s="415"/>
      <c r="BH34" s="415"/>
      <c r="BI34" s="415"/>
      <c r="BJ34" s="415"/>
      <c r="BK34" s="415"/>
      <c r="BL34" s="415"/>
      <c r="BM34" s="415"/>
      <c r="BN34" s="416"/>
      <c r="BS34" s="318"/>
      <c r="BT34" s="318"/>
      <c r="BU34" s="318"/>
    </row>
    <row r="35" spans="2:73" ht="18" customHeight="1">
      <c r="B35" s="378"/>
      <c r="C35" s="379"/>
      <c r="D35" s="379"/>
      <c r="E35" s="379"/>
      <c r="F35" s="379"/>
      <c r="G35" s="379"/>
      <c r="H35" s="379"/>
      <c r="I35" s="379"/>
      <c r="J35" s="379"/>
      <c r="K35" s="379"/>
      <c r="L35" s="379"/>
      <c r="M35" s="379"/>
      <c r="N35" s="379"/>
      <c r="O35" s="379"/>
      <c r="P35" s="379"/>
      <c r="Q35" s="379"/>
      <c r="R35" s="379"/>
      <c r="S35" s="379"/>
      <c r="T35" s="379"/>
      <c r="U35" s="379"/>
      <c r="V35" s="379"/>
      <c r="W35" s="380"/>
      <c r="X35" s="417"/>
      <c r="Y35" s="418"/>
      <c r="Z35" s="418"/>
      <c r="AA35" s="418"/>
      <c r="AB35" s="418"/>
      <c r="AC35" s="418"/>
      <c r="AD35" s="418"/>
      <c r="AE35" s="418"/>
      <c r="AF35" s="418"/>
      <c r="AG35" s="418"/>
      <c r="AH35" s="418"/>
      <c r="AI35" s="418"/>
      <c r="AJ35" s="418"/>
      <c r="AK35" s="418"/>
      <c r="AL35" s="418"/>
      <c r="AM35" s="418"/>
      <c r="AN35" s="418"/>
      <c r="AO35" s="418"/>
      <c r="AP35" s="418"/>
      <c r="AQ35" s="418"/>
      <c r="AR35" s="418"/>
      <c r="AS35" s="418"/>
      <c r="AT35" s="418"/>
      <c r="AU35" s="418"/>
      <c r="AV35" s="418"/>
      <c r="AW35" s="418"/>
      <c r="AX35" s="418"/>
      <c r="AY35" s="418"/>
      <c r="AZ35" s="418"/>
      <c r="BA35" s="418"/>
      <c r="BB35" s="418"/>
      <c r="BC35" s="418"/>
      <c r="BD35" s="418"/>
      <c r="BE35" s="418"/>
      <c r="BF35" s="418"/>
      <c r="BG35" s="418"/>
      <c r="BH35" s="418"/>
      <c r="BI35" s="418"/>
      <c r="BJ35" s="418"/>
      <c r="BK35" s="418"/>
      <c r="BL35" s="418"/>
      <c r="BM35" s="418"/>
      <c r="BN35" s="419"/>
      <c r="BS35" s="318"/>
      <c r="BT35" s="318"/>
      <c r="BU35" s="318"/>
    </row>
    <row r="36" spans="2:73" ht="18" customHeight="1">
      <c r="B36" s="361" t="s">
        <v>1</v>
      </c>
      <c r="C36" s="362"/>
      <c r="D36" s="362"/>
      <c r="E36" s="362"/>
      <c r="F36" s="362"/>
      <c r="G36" s="362"/>
      <c r="H36" s="362"/>
      <c r="I36" s="362"/>
      <c r="J36" s="362"/>
      <c r="K36" s="362"/>
      <c r="L36" s="362"/>
      <c r="M36" s="362"/>
      <c r="N36" s="362"/>
      <c r="O36" s="362"/>
      <c r="P36" s="362"/>
      <c r="Q36" s="362"/>
      <c r="R36" s="362"/>
      <c r="S36" s="362"/>
      <c r="T36" s="362"/>
      <c r="U36" s="362"/>
      <c r="V36" s="362"/>
      <c r="W36" s="363"/>
      <c r="X36" s="391" t="s">
        <v>645</v>
      </c>
      <c r="Y36" s="392"/>
      <c r="Z36" s="392"/>
      <c r="AA36" s="392"/>
      <c r="AB36" s="392"/>
      <c r="AC36" s="392"/>
      <c r="AD36" s="392"/>
      <c r="AE36" s="392"/>
      <c r="AF36" s="392"/>
      <c r="AG36" s="392"/>
      <c r="AH36" s="392"/>
      <c r="AI36" s="392"/>
      <c r="AJ36" s="392"/>
      <c r="AK36" s="392"/>
      <c r="AL36" s="392"/>
      <c r="AM36" s="392"/>
      <c r="AN36" s="392"/>
      <c r="AO36" s="392"/>
      <c r="AP36" s="392"/>
      <c r="AQ36" s="392"/>
      <c r="AR36" s="392"/>
      <c r="AS36" s="392"/>
      <c r="AT36" s="392"/>
      <c r="AU36" s="392"/>
      <c r="AV36" s="392"/>
      <c r="AW36" s="392"/>
      <c r="AX36" s="392"/>
      <c r="AY36" s="392"/>
      <c r="AZ36" s="392"/>
      <c r="BA36" s="392"/>
      <c r="BB36" s="392"/>
      <c r="BC36" s="392"/>
      <c r="BD36" s="392"/>
      <c r="BE36" s="392"/>
      <c r="BF36" s="392"/>
      <c r="BG36" s="392"/>
      <c r="BH36" s="392"/>
      <c r="BI36" s="392"/>
      <c r="BJ36" s="392"/>
      <c r="BK36" s="392"/>
      <c r="BL36" s="392"/>
      <c r="BM36" s="392"/>
      <c r="BN36" s="393"/>
      <c r="BS36" s="318">
        <v>1</v>
      </c>
      <c r="BT36" s="318">
        <f>IF(OR(X36="（選択して下さい）",X36=""),0,COUNTA(X36))</f>
        <v>1</v>
      </c>
      <c r="BU36" s="318">
        <f>BS36-BT36</f>
        <v>0</v>
      </c>
    </row>
    <row r="37" spans="2:73" ht="18" customHeight="1">
      <c r="B37" s="364"/>
      <c r="C37" s="365"/>
      <c r="D37" s="365"/>
      <c r="E37" s="365"/>
      <c r="F37" s="365"/>
      <c r="G37" s="365"/>
      <c r="H37" s="365"/>
      <c r="I37" s="365"/>
      <c r="J37" s="365"/>
      <c r="K37" s="365"/>
      <c r="L37" s="365"/>
      <c r="M37" s="365"/>
      <c r="N37" s="365"/>
      <c r="O37" s="365"/>
      <c r="P37" s="365"/>
      <c r="Q37" s="365"/>
      <c r="R37" s="365"/>
      <c r="S37" s="365"/>
      <c r="T37" s="365"/>
      <c r="U37" s="365"/>
      <c r="V37" s="365"/>
      <c r="W37" s="366"/>
      <c r="X37" s="394"/>
      <c r="Y37" s="395"/>
      <c r="Z37" s="395"/>
      <c r="AA37" s="395"/>
      <c r="AB37" s="395"/>
      <c r="AC37" s="395"/>
      <c r="AD37" s="395"/>
      <c r="AE37" s="395"/>
      <c r="AF37" s="395"/>
      <c r="AG37" s="395"/>
      <c r="AH37" s="395"/>
      <c r="AI37" s="395"/>
      <c r="AJ37" s="395"/>
      <c r="AK37" s="395"/>
      <c r="AL37" s="395"/>
      <c r="AM37" s="395"/>
      <c r="AN37" s="395"/>
      <c r="AO37" s="395"/>
      <c r="AP37" s="395"/>
      <c r="AQ37" s="395"/>
      <c r="AR37" s="395"/>
      <c r="AS37" s="395"/>
      <c r="AT37" s="395"/>
      <c r="AU37" s="395"/>
      <c r="AV37" s="395"/>
      <c r="AW37" s="395"/>
      <c r="AX37" s="395"/>
      <c r="AY37" s="395"/>
      <c r="AZ37" s="395"/>
      <c r="BA37" s="395"/>
      <c r="BB37" s="395"/>
      <c r="BC37" s="395"/>
      <c r="BD37" s="395"/>
      <c r="BE37" s="395"/>
      <c r="BF37" s="395"/>
      <c r="BG37" s="395"/>
      <c r="BH37" s="395"/>
      <c r="BI37" s="395"/>
      <c r="BJ37" s="395"/>
      <c r="BK37" s="395"/>
      <c r="BL37" s="395"/>
      <c r="BM37" s="395"/>
      <c r="BN37" s="396"/>
      <c r="BS37" s="318"/>
      <c r="BT37" s="318"/>
      <c r="BU37" s="318"/>
    </row>
    <row r="38" spans="2:73" ht="18" customHeight="1">
      <c r="B38" s="378"/>
      <c r="C38" s="379"/>
      <c r="D38" s="379"/>
      <c r="E38" s="379"/>
      <c r="F38" s="379"/>
      <c r="G38" s="379"/>
      <c r="H38" s="379"/>
      <c r="I38" s="379"/>
      <c r="J38" s="379"/>
      <c r="K38" s="379"/>
      <c r="L38" s="379"/>
      <c r="M38" s="379"/>
      <c r="N38" s="379"/>
      <c r="O38" s="379"/>
      <c r="P38" s="379"/>
      <c r="Q38" s="379"/>
      <c r="R38" s="379"/>
      <c r="S38" s="379"/>
      <c r="T38" s="379"/>
      <c r="U38" s="379"/>
      <c r="V38" s="379"/>
      <c r="W38" s="380"/>
      <c r="X38" s="421" t="s">
        <v>2</v>
      </c>
      <c r="Y38" s="422"/>
      <c r="Z38" s="422"/>
      <c r="AA38" s="422"/>
      <c r="AB38" s="422"/>
      <c r="AC38" s="422"/>
      <c r="AD38" s="422"/>
      <c r="AE38" s="422"/>
      <c r="AF38" s="422"/>
      <c r="AG38" s="422"/>
      <c r="AH38" s="422"/>
      <c r="AI38" s="422"/>
      <c r="AJ38" s="422"/>
      <c r="AK38" s="422"/>
      <c r="AL38" s="422"/>
      <c r="AM38" s="422"/>
      <c r="AN38" s="422"/>
      <c r="AO38" s="422"/>
      <c r="AP38" s="422"/>
      <c r="AQ38" s="422"/>
      <c r="AR38" s="422"/>
      <c r="AS38" s="422"/>
      <c r="AT38" s="422"/>
      <c r="AU38" s="422"/>
      <c r="AV38" s="422"/>
      <c r="AW38" s="422"/>
      <c r="AX38" s="422"/>
      <c r="AY38" s="422"/>
      <c r="AZ38" s="422"/>
      <c r="BA38" s="422"/>
      <c r="BB38" s="422"/>
      <c r="BC38" s="422"/>
      <c r="BD38" s="422"/>
      <c r="BE38" s="422"/>
      <c r="BF38" s="422"/>
      <c r="BG38" s="422"/>
      <c r="BH38" s="422"/>
      <c r="BI38" s="422"/>
      <c r="BJ38" s="422"/>
      <c r="BK38" s="422"/>
      <c r="BL38" s="422"/>
      <c r="BM38" s="422"/>
      <c r="BN38" s="423"/>
      <c r="BS38" s="318"/>
      <c r="BT38" s="318"/>
      <c r="BU38" s="318"/>
    </row>
    <row r="39" spans="2:73" ht="18" customHeight="1">
      <c r="B39" s="364" t="s">
        <v>95</v>
      </c>
      <c r="C39" s="365"/>
      <c r="D39" s="365"/>
      <c r="E39" s="365"/>
      <c r="F39" s="365"/>
      <c r="G39" s="365"/>
      <c r="H39" s="365"/>
      <c r="I39" s="365"/>
      <c r="J39" s="365"/>
      <c r="K39" s="365"/>
      <c r="L39" s="365"/>
      <c r="M39" s="365"/>
      <c r="N39" s="365"/>
      <c r="O39" s="365"/>
      <c r="P39" s="365"/>
      <c r="Q39" s="365"/>
      <c r="R39" s="365"/>
      <c r="S39" s="365"/>
      <c r="T39" s="365"/>
      <c r="U39" s="365"/>
      <c r="V39" s="365"/>
      <c r="W39" s="366"/>
      <c r="X39" s="370" t="str">
        <f>"新規"</f>
        <v>新規</v>
      </c>
      <c r="Y39" s="424"/>
      <c r="Z39" s="424"/>
      <c r="AA39" s="424"/>
      <c r="AB39" s="424"/>
      <c r="AC39" s="424"/>
      <c r="AD39" s="424"/>
      <c r="AE39" s="424"/>
      <c r="AF39" s="424"/>
      <c r="AG39" s="424"/>
      <c r="AH39" s="424"/>
      <c r="AI39" s="424"/>
      <c r="AJ39" s="424"/>
      <c r="AK39" s="424"/>
      <c r="AL39" s="424"/>
      <c r="AM39" s="424"/>
      <c r="AN39" s="424"/>
      <c r="AO39" s="424"/>
      <c r="AP39" s="424"/>
      <c r="AQ39" s="424"/>
      <c r="AR39" s="424"/>
      <c r="AS39" s="424"/>
      <c r="AT39" s="424"/>
      <c r="AU39" s="424"/>
      <c r="AV39" s="424"/>
      <c r="AW39" s="424"/>
      <c r="AX39" s="424"/>
      <c r="AY39" s="424"/>
      <c r="AZ39" s="424"/>
      <c r="BA39" s="424"/>
      <c r="BB39" s="424"/>
      <c r="BC39" s="424"/>
      <c r="BD39" s="424"/>
      <c r="BE39" s="424"/>
      <c r="BF39" s="424"/>
      <c r="BG39" s="424"/>
      <c r="BH39" s="424"/>
      <c r="BI39" s="424"/>
      <c r="BJ39" s="424"/>
      <c r="BK39" s="424"/>
      <c r="BL39" s="424"/>
      <c r="BM39" s="424"/>
      <c r="BN39" s="372"/>
      <c r="BS39" s="318"/>
      <c r="BT39" s="318"/>
      <c r="BU39" s="318"/>
    </row>
    <row r="40" spans="2:73" ht="18" customHeight="1">
      <c r="B40" s="364"/>
      <c r="C40" s="365"/>
      <c r="D40" s="365"/>
      <c r="E40" s="365"/>
      <c r="F40" s="365"/>
      <c r="G40" s="365"/>
      <c r="H40" s="365"/>
      <c r="I40" s="365"/>
      <c r="J40" s="365"/>
      <c r="K40" s="365"/>
      <c r="L40" s="365"/>
      <c r="M40" s="365"/>
      <c r="N40" s="365"/>
      <c r="O40" s="365"/>
      <c r="P40" s="365"/>
      <c r="Q40" s="365"/>
      <c r="R40" s="365"/>
      <c r="S40" s="365"/>
      <c r="T40" s="365"/>
      <c r="U40" s="365"/>
      <c r="V40" s="365"/>
      <c r="W40" s="366"/>
      <c r="X40" s="387"/>
      <c r="Y40" s="388"/>
      <c r="Z40" s="388"/>
      <c r="AA40" s="388"/>
      <c r="AB40" s="388"/>
      <c r="AC40" s="388"/>
      <c r="AD40" s="388"/>
      <c r="AE40" s="388"/>
      <c r="AF40" s="388"/>
      <c r="AG40" s="388"/>
      <c r="AH40" s="388"/>
      <c r="AI40" s="388"/>
      <c r="AJ40" s="388"/>
      <c r="AK40" s="388"/>
      <c r="AL40" s="388"/>
      <c r="AM40" s="388"/>
      <c r="AN40" s="388"/>
      <c r="AO40" s="388"/>
      <c r="AP40" s="388"/>
      <c r="AQ40" s="388"/>
      <c r="AR40" s="388"/>
      <c r="AS40" s="388"/>
      <c r="AT40" s="388"/>
      <c r="AU40" s="388"/>
      <c r="AV40" s="388"/>
      <c r="AW40" s="388"/>
      <c r="AX40" s="388"/>
      <c r="AY40" s="388"/>
      <c r="AZ40" s="388"/>
      <c r="BA40" s="388"/>
      <c r="BB40" s="388"/>
      <c r="BC40" s="388"/>
      <c r="BD40" s="388"/>
      <c r="BE40" s="388"/>
      <c r="BF40" s="388"/>
      <c r="BG40" s="388"/>
      <c r="BH40" s="388"/>
      <c r="BI40" s="388"/>
      <c r="BJ40" s="388"/>
      <c r="BK40" s="388"/>
      <c r="BL40" s="388"/>
      <c r="BM40" s="388"/>
      <c r="BN40" s="389"/>
      <c r="BS40" s="318"/>
      <c r="BT40" s="318"/>
      <c r="BU40" s="318"/>
    </row>
    <row r="41" spans="2:73" ht="18" customHeight="1">
      <c r="B41" s="378"/>
      <c r="C41" s="379"/>
      <c r="D41" s="379"/>
      <c r="E41" s="379"/>
      <c r="F41" s="379"/>
      <c r="G41" s="379"/>
      <c r="H41" s="379"/>
      <c r="I41" s="379"/>
      <c r="J41" s="379"/>
      <c r="K41" s="379"/>
      <c r="L41" s="379"/>
      <c r="M41" s="379"/>
      <c r="N41" s="379"/>
      <c r="O41" s="379"/>
      <c r="P41" s="379"/>
      <c r="Q41" s="379"/>
      <c r="R41" s="379"/>
      <c r="S41" s="379"/>
      <c r="T41" s="379"/>
      <c r="U41" s="379"/>
      <c r="V41" s="379"/>
      <c r="W41" s="380"/>
      <c r="X41" s="83" t="s">
        <v>133</v>
      </c>
      <c r="Y41" s="44"/>
      <c r="Z41" s="44"/>
      <c r="AA41" s="44"/>
      <c r="AB41" s="44"/>
      <c r="AC41" s="44"/>
      <c r="AD41" s="44"/>
      <c r="AE41" s="44"/>
      <c r="AF41" s="44"/>
      <c r="AG41" s="44"/>
      <c r="AH41" s="44"/>
      <c r="AI41" s="44"/>
      <c r="AJ41" s="44"/>
      <c r="AK41" s="44"/>
      <c r="AL41" s="420"/>
      <c r="AM41" s="420"/>
      <c r="AN41" s="420"/>
      <c r="AO41" s="420"/>
      <c r="AP41" s="420"/>
      <c r="AQ41" s="420"/>
      <c r="AR41" s="420"/>
      <c r="AS41" s="420"/>
      <c r="AT41" s="420"/>
      <c r="AU41" s="420"/>
      <c r="AV41" s="420"/>
      <c r="AW41" s="420"/>
      <c r="AX41" s="420"/>
      <c r="AY41" s="420"/>
      <c r="AZ41" s="420"/>
      <c r="BA41" s="420"/>
      <c r="BB41" s="420"/>
      <c r="BC41" s="420"/>
      <c r="BD41" s="420"/>
      <c r="BE41" s="420"/>
      <c r="BF41" s="420"/>
      <c r="BG41" s="420"/>
      <c r="BH41" s="420"/>
      <c r="BI41" s="420"/>
      <c r="BJ41" s="420"/>
      <c r="BK41" s="420"/>
      <c r="BL41" s="420"/>
      <c r="BM41" s="117" t="s">
        <v>42</v>
      </c>
      <c r="BN41" s="118"/>
      <c r="BS41" s="318"/>
      <c r="BT41" s="318"/>
      <c r="BU41" s="318"/>
    </row>
    <row r="42" spans="2:73" ht="18" customHeight="1">
      <c r="B42" s="361" t="s">
        <v>3</v>
      </c>
      <c r="C42" s="362"/>
      <c r="D42" s="362"/>
      <c r="E42" s="362"/>
      <c r="F42" s="362"/>
      <c r="G42" s="362"/>
      <c r="H42" s="362"/>
      <c r="I42" s="362"/>
      <c r="J42" s="362"/>
      <c r="K42" s="362"/>
      <c r="L42" s="362"/>
      <c r="M42" s="362"/>
      <c r="N42" s="362"/>
      <c r="O42" s="362"/>
      <c r="P42" s="362"/>
      <c r="Q42" s="362"/>
      <c r="R42" s="362"/>
      <c r="S42" s="362"/>
      <c r="T42" s="362"/>
      <c r="U42" s="362"/>
      <c r="V42" s="362"/>
      <c r="W42" s="363"/>
      <c r="X42" s="391" t="s">
        <v>649</v>
      </c>
      <c r="Y42" s="392"/>
      <c r="Z42" s="392"/>
      <c r="AA42" s="392"/>
      <c r="AB42" s="392"/>
      <c r="AC42" s="392"/>
      <c r="AD42" s="392"/>
      <c r="AE42" s="392"/>
      <c r="AF42" s="392"/>
      <c r="AG42" s="392"/>
      <c r="AH42" s="392"/>
      <c r="AI42" s="392"/>
      <c r="AJ42" s="392"/>
      <c r="AK42" s="392"/>
      <c r="AL42" s="392"/>
      <c r="AM42" s="392"/>
      <c r="AN42" s="392"/>
      <c r="AO42" s="392"/>
      <c r="AP42" s="392"/>
      <c r="AQ42" s="392"/>
      <c r="AR42" s="392"/>
      <c r="AS42" s="392"/>
      <c r="AT42" s="392"/>
      <c r="AU42" s="392"/>
      <c r="AV42" s="392"/>
      <c r="AW42" s="392"/>
      <c r="AX42" s="392"/>
      <c r="AY42" s="392"/>
      <c r="AZ42" s="392"/>
      <c r="BA42" s="392"/>
      <c r="BB42" s="392"/>
      <c r="BC42" s="392"/>
      <c r="BD42" s="392"/>
      <c r="BE42" s="392"/>
      <c r="BF42" s="392"/>
      <c r="BG42" s="392"/>
      <c r="BH42" s="392"/>
      <c r="BI42" s="392"/>
      <c r="BJ42" s="392"/>
      <c r="BK42" s="392"/>
      <c r="BL42" s="392"/>
      <c r="BM42" s="392"/>
      <c r="BN42" s="393"/>
      <c r="BS42" s="318">
        <v>1</v>
      </c>
      <c r="BT42" s="318">
        <f>IF(OR(X42="（選択して下さい）",X42=""),0,COUNTA(X42))</f>
        <v>1</v>
      </c>
      <c r="BU42" s="318">
        <f>BS42-BT42</f>
        <v>0</v>
      </c>
    </row>
    <row r="43" spans="2:73" ht="18" customHeight="1">
      <c r="B43" s="364"/>
      <c r="C43" s="365"/>
      <c r="D43" s="365"/>
      <c r="E43" s="365"/>
      <c r="F43" s="365"/>
      <c r="G43" s="365"/>
      <c r="H43" s="365"/>
      <c r="I43" s="365"/>
      <c r="J43" s="365"/>
      <c r="K43" s="365"/>
      <c r="L43" s="365"/>
      <c r="M43" s="365"/>
      <c r="N43" s="365"/>
      <c r="O43" s="365"/>
      <c r="P43" s="365"/>
      <c r="Q43" s="365"/>
      <c r="R43" s="365"/>
      <c r="S43" s="365"/>
      <c r="T43" s="365"/>
      <c r="U43" s="365"/>
      <c r="V43" s="365"/>
      <c r="W43" s="366"/>
      <c r="X43" s="394"/>
      <c r="Y43" s="395"/>
      <c r="Z43" s="395"/>
      <c r="AA43" s="395"/>
      <c r="AB43" s="395"/>
      <c r="AC43" s="395"/>
      <c r="AD43" s="395"/>
      <c r="AE43" s="395"/>
      <c r="AF43" s="395"/>
      <c r="AG43" s="395"/>
      <c r="AH43" s="395"/>
      <c r="AI43" s="395"/>
      <c r="AJ43" s="395"/>
      <c r="AK43" s="395"/>
      <c r="AL43" s="395"/>
      <c r="AM43" s="395"/>
      <c r="AN43" s="395"/>
      <c r="AO43" s="395"/>
      <c r="AP43" s="395"/>
      <c r="AQ43" s="395"/>
      <c r="AR43" s="395"/>
      <c r="AS43" s="395"/>
      <c r="AT43" s="395"/>
      <c r="AU43" s="395"/>
      <c r="AV43" s="395"/>
      <c r="AW43" s="395"/>
      <c r="AX43" s="395"/>
      <c r="AY43" s="395"/>
      <c r="AZ43" s="395"/>
      <c r="BA43" s="395"/>
      <c r="BB43" s="395"/>
      <c r="BC43" s="395"/>
      <c r="BD43" s="395"/>
      <c r="BE43" s="395"/>
      <c r="BF43" s="395"/>
      <c r="BG43" s="395"/>
      <c r="BH43" s="395"/>
      <c r="BI43" s="395"/>
      <c r="BJ43" s="395"/>
      <c r="BK43" s="395"/>
      <c r="BL43" s="395"/>
      <c r="BM43" s="395"/>
      <c r="BN43" s="396"/>
      <c r="BS43" s="318"/>
      <c r="BT43" s="318"/>
      <c r="BU43" s="318"/>
    </row>
    <row r="44" spans="2:73" ht="18" customHeight="1">
      <c r="B44" s="378"/>
      <c r="C44" s="379"/>
      <c r="D44" s="379"/>
      <c r="E44" s="379"/>
      <c r="F44" s="379"/>
      <c r="G44" s="379"/>
      <c r="H44" s="379"/>
      <c r="I44" s="379"/>
      <c r="J44" s="379"/>
      <c r="K44" s="379"/>
      <c r="L44" s="379"/>
      <c r="M44" s="379"/>
      <c r="N44" s="379"/>
      <c r="O44" s="379"/>
      <c r="P44" s="379"/>
      <c r="Q44" s="379"/>
      <c r="R44" s="379"/>
      <c r="S44" s="379"/>
      <c r="T44" s="379"/>
      <c r="U44" s="379"/>
      <c r="V44" s="379"/>
      <c r="W44" s="380"/>
      <c r="X44" s="422" t="s">
        <v>349</v>
      </c>
      <c r="Y44" s="422"/>
      <c r="Z44" s="422"/>
      <c r="AA44" s="422"/>
      <c r="AB44" s="422"/>
      <c r="AC44" s="422"/>
      <c r="AD44" s="422"/>
      <c r="AE44" s="422"/>
      <c r="AF44" s="422"/>
      <c r="AG44" s="422"/>
      <c r="AH44" s="422"/>
      <c r="AI44" s="422"/>
      <c r="AJ44" s="422"/>
      <c r="AK44" s="422"/>
      <c r="AL44" s="422"/>
      <c r="AM44" s="422"/>
      <c r="AN44" s="422"/>
      <c r="AO44" s="422"/>
      <c r="AP44" s="422"/>
      <c r="AQ44" s="422"/>
      <c r="AR44" s="422"/>
      <c r="AS44" s="422"/>
      <c r="AT44" s="422"/>
      <c r="AU44" s="422"/>
      <c r="AV44" s="422"/>
      <c r="AW44" s="422"/>
      <c r="AX44" s="422"/>
      <c r="AY44" s="422"/>
      <c r="AZ44" s="422"/>
      <c r="BA44" s="422"/>
      <c r="BB44" s="422"/>
      <c r="BC44" s="422"/>
      <c r="BD44" s="422"/>
      <c r="BE44" s="422"/>
      <c r="BF44" s="422"/>
      <c r="BG44" s="422"/>
      <c r="BH44" s="422"/>
      <c r="BI44" s="422"/>
      <c r="BJ44" s="422"/>
      <c r="BK44" s="422"/>
      <c r="BL44" s="422"/>
      <c r="BM44" s="422"/>
      <c r="BN44" s="423"/>
      <c r="BS44" s="318"/>
      <c r="BT44" s="318"/>
      <c r="BU44" s="318"/>
    </row>
    <row r="45" spans="2:73" ht="18" customHeight="1">
      <c r="B45" s="361" t="s">
        <v>4</v>
      </c>
      <c r="C45" s="362"/>
      <c r="D45" s="362"/>
      <c r="E45" s="362"/>
      <c r="F45" s="362"/>
      <c r="G45" s="362"/>
      <c r="H45" s="362"/>
      <c r="I45" s="362"/>
      <c r="J45" s="362"/>
      <c r="K45" s="362"/>
      <c r="L45" s="362"/>
      <c r="M45" s="362"/>
      <c r="N45" s="362"/>
      <c r="O45" s="362"/>
      <c r="P45" s="362"/>
      <c r="Q45" s="362"/>
      <c r="R45" s="362"/>
      <c r="S45" s="362"/>
      <c r="T45" s="362"/>
      <c r="U45" s="362"/>
      <c r="V45" s="362"/>
      <c r="W45" s="363"/>
      <c r="X45" s="370" t="s">
        <v>350</v>
      </c>
      <c r="Y45" s="371"/>
      <c r="Z45" s="371"/>
      <c r="AA45" s="371"/>
      <c r="AB45" s="371"/>
      <c r="AC45" s="371"/>
      <c r="AD45" s="371"/>
      <c r="AE45" s="371"/>
      <c r="AF45" s="371"/>
      <c r="AG45" s="371"/>
      <c r="AH45" s="371"/>
      <c r="AI45" s="371"/>
      <c r="AJ45" s="371"/>
      <c r="AK45" s="371"/>
      <c r="AL45" s="371"/>
      <c r="AM45" s="371"/>
      <c r="AN45" s="371"/>
      <c r="AO45" s="371"/>
      <c r="AP45" s="371"/>
      <c r="AQ45" s="371"/>
      <c r="AR45" s="371"/>
      <c r="AS45" s="371"/>
      <c r="AT45" s="371"/>
      <c r="AU45" s="371"/>
      <c r="AV45" s="371"/>
      <c r="AW45" s="371"/>
      <c r="AX45" s="371"/>
      <c r="AY45" s="371"/>
      <c r="AZ45" s="371"/>
      <c r="BA45" s="371"/>
      <c r="BB45" s="371"/>
      <c r="BC45" s="371"/>
      <c r="BD45" s="371"/>
      <c r="BE45" s="371"/>
      <c r="BF45" s="371"/>
      <c r="BG45" s="371"/>
      <c r="BH45" s="371"/>
      <c r="BI45" s="371"/>
      <c r="BJ45" s="371"/>
      <c r="BK45" s="371"/>
      <c r="BL45" s="371"/>
      <c r="BM45" s="371"/>
      <c r="BN45" s="372"/>
      <c r="BS45" s="318"/>
      <c r="BT45" s="318"/>
      <c r="BU45" s="318"/>
    </row>
    <row r="46" spans="2:73" ht="18" customHeight="1">
      <c r="B46" s="364"/>
      <c r="C46" s="365"/>
      <c r="D46" s="365"/>
      <c r="E46" s="365"/>
      <c r="F46" s="365"/>
      <c r="G46" s="365"/>
      <c r="H46" s="365"/>
      <c r="I46" s="365"/>
      <c r="J46" s="365"/>
      <c r="K46" s="365"/>
      <c r="L46" s="365"/>
      <c r="M46" s="365"/>
      <c r="N46" s="365"/>
      <c r="O46" s="365"/>
      <c r="P46" s="365"/>
      <c r="Q46" s="365"/>
      <c r="R46" s="365"/>
      <c r="S46" s="365"/>
      <c r="T46" s="365"/>
      <c r="U46" s="365"/>
      <c r="V46" s="365"/>
      <c r="W46" s="366"/>
      <c r="X46" s="81"/>
      <c r="Y46" s="373" t="s">
        <v>5</v>
      </c>
      <c r="Z46" s="373"/>
      <c r="AA46" s="373"/>
      <c r="AB46" s="373"/>
      <c r="AC46" s="373"/>
      <c r="AD46" s="405" t="s">
        <v>650</v>
      </c>
      <c r="AE46" s="405"/>
      <c r="AF46" s="405"/>
      <c r="AG46" s="405"/>
      <c r="AH46" s="405"/>
      <c r="AI46" s="405"/>
      <c r="AJ46" s="405"/>
      <c r="AK46" s="405"/>
      <c r="AL46" s="405"/>
      <c r="AM46" s="405"/>
      <c r="AN46" s="405"/>
      <c r="AO46" s="405"/>
      <c r="AP46" s="405"/>
      <c r="AQ46" s="405"/>
      <c r="AR46" s="405"/>
      <c r="AS46" s="405"/>
      <c r="AT46" s="405"/>
      <c r="AU46" s="405"/>
      <c r="AV46" s="405"/>
      <c r="AW46" s="405"/>
      <c r="AX46" s="405"/>
      <c r="AY46" s="405"/>
      <c r="AZ46" s="405"/>
      <c r="BA46" s="405"/>
      <c r="BB46" s="405"/>
      <c r="BC46" s="405"/>
      <c r="BD46" s="405"/>
      <c r="BE46" s="405"/>
      <c r="BF46" s="405"/>
      <c r="BG46" s="405"/>
      <c r="BH46" s="405"/>
      <c r="BI46" s="405"/>
      <c r="BJ46" s="405"/>
      <c r="BK46" s="405"/>
      <c r="BL46" s="405"/>
      <c r="BM46" s="405"/>
      <c r="BN46" s="406"/>
      <c r="BS46" s="318">
        <v>1</v>
      </c>
      <c r="BT46" s="318">
        <f t="shared" ref="BT46:BT52" si="1">COUNTA(AD46)</f>
        <v>1</v>
      </c>
      <c r="BU46" s="318">
        <f t="shared" ref="BU46:BU52" si="2">BS46-BT46</f>
        <v>0</v>
      </c>
    </row>
    <row r="47" spans="2:73" ht="18" customHeight="1">
      <c r="B47" s="364"/>
      <c r="C47" s="365"/>
      <c r="D47" s="365"/>
      <c r="E47" s="365"/>
      <c r="F47" s="365"/>
      <c r="G47" s="365"/>
      <c r="H47" s="365"/>
      <c r="I47" s="365"/>
      <c r="J47" s="365"/>
      <c r="K47" s="365"/>
      <c r="L47" s="365"/>
      <c r="M47" s="365"/>
      <c r="N47" s="365"/>
      <c r="O47" s="365"/>
      <c r="P47" s="365"/>
      <c r="Q47" s="365"/>
      <c r="R47" s="365"/>
      <c r="S47" s="365"/>
      <c r="T47" s="365"/>
      <c r="U47" s="365"/>
      <c r="V47" s="365"/>
      <c r="W47" s="366"/>
      <c r="X47" s="81"/>
      <c r="Y47" s="373"/>
      <c r="Z47" s="373"/>
      <c r="AA47" s="373"/>
      <c r="AB47" s="373"/>
      <c r="AC47" s="373"/>
      <c r="AD47" s="405" t="s">
        <v>639</v>
      </c>
      <c r="AE47" s="405"/>
      <c r="AF47" s="405"/>
      <c r="AG47" s="405"/>
      <c r="AH47" s="405"/>
      <c r="AI47" s="405"/>
      <c r="AJ47" s="405"/>
      <c r="AK47" s="405"/>
      <c r="AL47" s="405"/>
      <c r="AM47" s="405"/>
      <c r="AN47" s="405"/>
      <c r="AO47" s="405"/>
      <c r="AP47" s="405"/>
      <c r="AQ47" s="405"/>
      <c r="AR47" s="405"/>
      <c r="AS47" s="405"/>
      <c r="AT47" s="405"/>
      <c r="AU47" s="405"/>
      <c r="AV47" s="405"/>
      <c r="AW47" s="405"/>
      <c r="AX47" s="405"/>
      <c r="AY47" s="405"/>
      <c r="AZ47" s="405"/>
      <c r="BA47" s="405"/>
      <c r="BB47" s="405"/>
      <c r="BC47" s="405"/>
      <c r="BD47" s="405"/>
      <c r="BE47" s="405"/>
      <c r="BF47" s="405"/>
      <c r="BG47" s="405"/>
      <c r="BH47" s="405"/>
      <c r="BI47" s="405"/>
      <c r="BJ47" s="405"/>
      <c r="BK47" s="405"/>
      <c r="BL47" s="405"/>
      <c r="BM47" s="405"/>
      <c r="BN47" s="406"/>
      <c r="BS47" s="318">
        <v>1</v>
      </c>
      <c r="BT47" s="318">
        <f t="shared" si="1"/>
        <v>1</v>
      </c>
      <c r="BU47" s="318">
        <f t="shared" si="2"/>
        <v>0</v>
      </c>
    </row>
    <row r="48" spans="2:73" ht="18" customHeight="1">
      <c r="B48" s="364"/>
      <c r="C48" s="365"/>
      <c r="D48" s="365"/>
      <c r="E48" s="365"/>
      <c r="F48" s="365"/>
      <c r="G48" s="365"/>
      <c r="H48" s="365"/>
      <c r="I48" s="365"/>
      <c r="J48" s="365"/>
      <c r="K48" s="365"/>
      <c r="L48" s="365"/>
      <c r="M48" s="365"/>
      <c r="N48" s="365"/>
      <c r="O48" s="365"/>
      <c r="P48" s="365"/>
      <c r="Q48" s="365"/>
      <c r="R48" s="365"/>
      <c r="S48" s="365"/>
      <c r="T48" s="365"/>
      <c r="U48" s="365"/>
      <c r="V48" s="365"/>
      <c r="W48" s="366"/>
      <c r="X48" s="81"/>
      <c r="Y48" s="373" t="s">
        <v>134</v>
      </c>
      <c r="Z48" s="373"/>
      <c r="AA48" s="373"/>
      <c r="AB48" s="373"/>
      <c r="AC48" s="373"/>
      <c r="AD48" s="405" t="s">
        <v>647</v>
      </c>
      <c r="AE48" s="405"/>
      <c r="AF48" s="405"/>
      <c r="AG48" s="405"/>
      <c r="AH48" s="405"/>
      <c r="AI48" s="405"/>
      <c r="AJ48" s="405"/>
      <c r="AK48" s="405"/>
      <c r="AL48" s="405"/>
      <c r="AM48" s="405"/>
      <c r="AN48" s="405"/>
      <c r="AO48" s="405"/>
      <c r="AP48" s="405"/>
      <c r="AQ48" s="405"/>
      <c r="AR48" s="405"/>
      <c r="AS48" s="405"/>
      <c r="AT48" s="405"/>
      <c r="AU48" s="405"/>
      <c r="AV48" s="405"/>
      <c r="AW48" s="405"/>
      <c r="AX48" s="405"/>
      <c r="AY48" s="405"/>
      <c r="AZ48" s="405"/>
      <c r="BA48" s="405"/>
      <c r="BB48" s="405"/>
      <c r="BC48" s="405"/>
      <c r="BD48" s="405"/>
      <c r="BE48" s="405"/>
      <c r="BF48" s="405"/>
      <c r="BG48" s="405"/>
      <c r="BH48" s="405"/>
      <c r="BI48" s="405"/>
      <c r="BJ48" s="405"/>
      <c r="BK48" s="405"/>
      <c r="BL48" s="405"/>
      <c r="BM48" s="405"/>
      <c r="BN48" s="406"/>
      <c r="BS48" s="318">
        <v>1</v>
      </c>
      <c r="BT48" s="318">
        <f t="shared" si="1"/>
        <v>1</v>
      </c>
      <c r="BU48" s="318">
        <f t="shared" si="2"/>
        <v>0</v>
      </c>
    </row>
    <row r="49" spans="2:73" ht="18" customHeight="1">
      <c r="B49" s="364"/>
      <c r="C49" s="365"/>
      <c r="D49" s="365"/>
      <c r="E49" s="365"/>
      <c r="F49" s="365"/>
      <c r="G49" s="365"/>
      <c r="H49" s="365"/>
      <c r="I49" s="365"/>
      <c r="J49" s="365"/>
      <c r="K49" s="365"/>
      <c r="L49" s="365"/>
      <c r="M49" s="365"/>
      <c r="N49" s="365"/>
      <c r="O49" s="365"/>
      <c r="P49" s="365"/>
      <c r="Q49" s="365"/>
      <c r="R49" s="365"/>
      <c r="S49" s="365"/>
      <c r="T49" s="365"/>
      <c r="U49" s="365"/>
      <c r="V49" s="365"/>
      <c r="W49" s="366"/>
      <c r="X49" s="81"/>
      <c r="Y49" s="373" t="s">
        <v>135</v>
      </c>
      <c r="Z49" s="373"/>
      <c r="AA49" s="373"/>
      <c r="AB49" s="373"/>
      <c r="AC49" s="373"/>
      <c r="AD49" s="405" t="s">
        <v>651</v>
      </c>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6"/>
      <c r="BS49" s="318">
        <v>1</v>
      </c>
      <c r="BT49" s="318">
        <f t="shared" si="1"/>
        <v>1</v>
      </c>
      <c r="BU49" s="318">
        <f t="shared" si="2"/>
        <v>0</v>
      </c>
    </row>
    <row r="50" spans="2:73" ht="18" customHeight="1">
      <c r="B50" s="364"/>
      <c r="C50" s="365"/>
      <c r="D50" s="365"/>
      <c r="E50" s="365"/>
      <c r="F50" s="365"/>
      <c r="G50" s="365"/>
      <c r="H50" s="365"/>
      <c r="I50" s="365"/>
      <c r="J50" s="365"/>
      <c r="K50" s="365"/>
      <c r="L50" s="365"/>
      <c r="M50" s="365"/>
      <c r="N50" s="365"/>
      <c r="O50" s="365"/>
      <c r="P50" s="365"/>
      <c r="Q50" s="365"/>
      <c r="R50" s="365"/>
      <c r="S50" s="365"/>
      <c r="T50" s="365"/>
      <c r="U50" s="365"/>
      <c r="V50" s="365"/>
      <c r="W50" s="366"/>
      <c r="X50" s="81"/>
      <c r="Y50" s="373" t="s">
        <v>136</v>
      </c>
      <c r="Z50" s="373"/>
      <c r="AA50" s="373"/>
      <c r="AB50" s="373"/>
      <c r="AC50" s="373"/>
      <c r="AD50" s="405" t="s">
        <v>652</v>
      </c>
      <c r="AE50" s="405"/>
      <c r="AF50" s="405"/>
      <c r="AG50" s="405"/>
      <c r="AH50" s="405"/>
      <c r="AI50" s="405"/>
      <c r="AJ50" s="405"/>
      <c r="AK50" s="405"/>
      <c r="AL50" s="405"/>
      <c r="AM50" s="405"/>
      <c r="AN50" s="405"/>
      <c r="AO50" s="405"/>
      <c r="AP50" s="405"/>
      <c r="AQ50" s="405"/>
      <c r="AR50" s="405"/>
      <c r="AS50" s="405"/>
      <c r="AT50" s="405"/>
      <c r="AU50" s="405"/>
      <c r="AV50" s="405"/>
      <c r="AW50" s="405"/>
      <c r="AX50" s="405"/>
      <c r="AY50" s="405"/>
      <c r="AZ50" s="405"/>
      <c r="BA50" s="405"/>
      <c r="BB50" s="405"/>
      <c r="BC50" s="405"/>
      <c r="BD50" s="405"/>
      <c r="BE50" s="405"/>
      <c r="BF50" s="405"/>
      <c r="BG50" s="405"/>
      <c r="BH50" s="405"/>
      <c r="BI50" s="405"/>
      <c r="BJ50" s="405"/>
      <c r="BK50" s="405"/>
      <c r="BL50" s="405"/>
      <c r="BM50" s="405"/>
      <c r="BN50" s="406"/>
      <c r="BS50" s="318">
        <v>1</v>
      </c>
      <c r="BT50" s="318">
        <f t="shared" si="1"/>
        <v>1</v>
      </c>
      <c r="BU50" s="318">
        <f t="shared" si="2"/>
        <v>0</v>
      </c>
    </row>
    <row r="51" spans="2:73" ht="18" customHeight="1">
      <c r="B51" s="364"/>
      <c r="C51" s="365"/>
      <c r="D51" s="365"/>
      <c r="E51" s="365"/>
      <c r="F51" s="365"/>
      <c r="G51" s="365"/>
      <c r="H51" s="365"/>
      <c r="I51" s="365"/>
      <c r="J51" s="365"/>
      <c r="K51" s="365"/>
      <c r="L51" s="365"/>
      <c r="M51" s="365"/>
      <c r="N51" s="365"/>
      <c r="O51" s="365"/>
      <c r="P51" s="365"/>
      <c r="Q51" s="365"/>
      <c r="R51" s="365"/>
      <c r="S51" s="365"/>
      <c r="T51" s="365"/>
      <c r="U51" s="365"/>
      <c r="V51" s="365"/>
      <c r="W51" s="366"/>
      <c r="X51" s="81"/>
      <c r="Y51" s="373" t="s">
        <v>137</v>
      </c>
      <c r="Z51" s="373"/>
      <c r="AA51" s="373"/>
      <c r="AB51" s="373"/>
      <c r="AC51" s="373"/>
      <c r="AD51" s="405" t="s">
        <v>653</v>
      </c>
      <c r="AE51" s="405"/>
      <c r="AF51" s="405"/>
      <c r="AG51" s="405"/>
      <c r="AH51" s="405"/>
      <c r="AI51" s="405"/>
      <c r="AJ51" s="405"/>
      <c r="AK51" s="405"/>
      <c r="AL51" s="405"/>
      <c r="AM51" s="405"/>
      <c r="AN51" s="405"/>
      <c r="AO51" s="405"/>
      <c r="AP51" s="405"/>
      <c r="AQ51" s="405"/>
      <c r="AR51" s="405"/>
      <c r="AS51" s="405"/>
      <c r="AT51" s="405"/>
      <c r="AU51" s="405"/>
      <c r="AV51" s="405"/>
      <c r="AW51" s="405"/>
      <c r="AX51" s="405"/>
      <c r="AY51" s="405"/>
      <c r="AZ51" s="405"/>
      <c r="BA51" s="405"/>
      <c r="BB51" s="405"/>
      <c r="BC51" s="405"/>
      <c r="BD51" s="405"/>
      <c r="BE51" s="405"/>
      <c r="BF51" s="405"/>
      <c r="BG51" s="405"/>
      <c r="BH51" s="405"/>
      <c r="BI51" s="405"/>
      <c r="BJ51" s="405"/>
      <c r="BK51" s="405"/>
      <c r="BL51" s="405"/>
      <c r="BM51" s="405"/>
      <c r="BN51" s="406"/>
      <c r="BS51" s="318">
        <v>1</v>
      </c>
      <c r="BT51" s="318">
        <f t="shared" si="1"/>
        <v>1</v>
      </c>
      <c r="BU51" s="318">
        <f t="shared" si="2"/>
        <v>0</v>
      </c>
    </row>
    <row r="52" spans="2:73" ht="18" customHeight="1">
      <c r="B52" s="364"/>
      <c r="C52" s="365"/>
      <c r="D52" s="365"/>
      <c r="E52" s="365"/>
      <c r="F52" s="365"/>
      <c r="G52" s="365"/>
      <c r="H52" s="365"/>
      <c r="I52" s="365"/>
      <c r="J52" s="365"/>
      <c r="K52" s="365"/>
      <c r="L52" s="365"/>
      <c r="M52" s="365"/>
      <c r="N52" s="365"/>
      <c r="O52" s="365"/>
      <c r="P52" s="365"/>
      <c r="Q52" s="365"/>
      <c r="R52" s="365"/>
      <c r="S52" s="365"/>
      <c r="T52" s="365"/>
      <c r="U52" s="365"/>
      <c r="V52" s="365"/>
      <c r="W52" s="366"/>
      <c r="X52" s="83"/>
      <c r="Y52" s="390" t="s">
        <v>138</v>
      </c>
      <c r="Z52" s="390"/>
      <c r="AA52" s="390"/>
      <c r="AB52" s="390"/>
      <c r="AC52" s="390"/>
      <c r="AD52" s="444" t="s">
        <v>654</v>
      </c>
      <c r="AE52" s="444"/>
      <c r="AF52" s="444"/>
      <c r="AG52" s="444"/>
      <c r="AH52" s="444"/>
      <c r="AI52" s="444"/>
      <c r="AJ52" s="444"/>
      <c r="AK52" s="444"/>
      <c r="AL52" s="444"/>
      <c r="AM52" s="444"/>
      <c r="AN52" s="444"/>
      <c r="AO52" s="444"/>
      <c r="AP52" s="444"/>
      <c r="AQ52" s="444"/>
      <c r="AR52" s="444"/>
      <c r="AS52" s="444"/>
      <c r="AT52" s="444"/>
      <c r="AU52" s="444"/>
      <c r="AV52" s="444"/>
      <c r="AW52" s="444"/>
      <c r="AX52" s="444"/>
      <c r="AY52" s="444"/>
      <c r="AZ52" s="444"/>
      <c r="BA52" s="444"/>
      <c r="BB52" s="444"/>
      <c r="BC52" s="444"/>
      <c r="BD52" s="444"/>
      <c r="BE52" s="444"/>
      <c r="BF52" s="444"/>
      <c r="BG52" s="444"/>
      <c r="BH52" s="444"/>
      <c r="BI52" s="444"/>
      <c r="BJ52" s="444"/>
      <c r="BK52" s="444"/>
      <c r="BL52" s="444"/>
      <c r="BM52" s="444"/>
      <c r="BN52" s="445"/>
      <c r="BS52" s="318">
        <v>1</v>
      </c>
      <c r="BT52" s="318">
        <f t="shared" si="1"/>
        <v>1</v>
      </c>
      <c r="BU52" s="318">
        <f t="shared" si="2"/>
        <v>0</v>
      </c>
    </row>
    <row r="53" spans="2:73" ht="18" customHeight="1">
      <c r="B53" s="364"/>
      <c r="C53" s="365"/>
      <c r="D53" s="365"/>
      <c r="E53" s="365"/>
      <c r="F53" s="365"/>
      <c r="G53" s="365"/>
      <c r="H53" s="365"/>
      <c r="I53" s="365"/>
      <c r="J53" s="365"/>
      <c r="K53" s="365"/>
      <c r="L53" s="365"/>
      <c r="M53" s="365"/>
      <c r="N53" s="365"/>
      <c r="O53" s="365"/>
      <c r="P53" s="365"/>
      <c r="Q53" s="365"/>
      <c r="R53" s="365"/>
      <c r="S53" s="365"/>
      <c r="T53" s="365"/>
      <c r="U53" s="365"/>
      <c r="V53" s="365"/>
      <c r="W53" s="366"/>
      <c r="X53" s="370" t="s">
        <v>351</v>
      </c>
      <c r="Y53" s="371"/>
      <c r="Z53" s="371"/>
      <c r="AA53" s="371"/>
      <c r="AB53" s="371"/>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71"/>
      <c r="AY53" s="371"/>
      <c r="AZ53" s="371"/>
      <c r="BA53" s="371"/>
      <c r="BB53" s="371"/>
      <c r="BC53" s="371"/>
      <c r="BD53" s="371"/>
      <c r="BE53" s="371"/>
      <c r="BF53" s="371"/>
      <c r="BG53" s="371"/>
      <c r="BH53" s="371"/>
      <c r="BI53" s="371"/>
      <c r="BJ53" s="371"/>
      <c r="BK53" s="371"/>
      <c r="BL53" s="371"/>
      <c r="BM53" s="371"/>
      <c r="BN53" s="372"/>
      <c r="BS53" s="318"/>
      <c r="BT53" s="318"/>
      <c r="BU53" s="318"/>
    </row>
    <row r="54" spans="2:73" ht="18" customHeight="1">
      <c r="B54" s="364"/>
      <c r="C54" s="365"/>
      <c r="D54" s="365"/>
      <c r="E54" s="365"/>
      <c r="F54" s="365"/>
      <c r="G54" s="365"/>
      <c r="H54" s="365"/>
      <c r="I54" s="365"/>
      <c r="J54" s="365"/>
      <c r="K54" s="365"/>
      <c r="L54" s="365"/>
      <c r="M54" s="365"/>
      <c r="N54" s="365"/>
      <c r="O54" s="365"/>
      <c r="P54" s="365"/>
      <c r="Q54" s="365"/>
      <c r="R54" s="365"/>
      <c r="S54" s="365"/>
      <c r="T54" s="365"/>
      <c r="U54" s="365"/>
      <c r="V54" s="365"/>
      <c r="W54" s="366"/>
      <c r="X54" s="81"/>
      <c r="Y54" s="373" t="s">
        <v>5</v>
      </c>
      <c r="Z54" s="373"/>
      <c r="AA54" s="373"/>
      <c r="AB54" s="373"/>
      <c r="AC54" s="373"/>
      <c r="AD54" s="374"/>
      <c r="AE54" s="374"/>
      <c r="AF54" s="374"/>
      <c r="AG54" s="374"/>
      <c r="AH54" s="374"/>
      <c r="AI54" s="374"/>
      <c r="AJ54" s="374"/>
      <c r="AK54" s="374"/>
      <c r="AL54" s="374"/>
      <c r="AM54" s="374"/>
      <c r="AN54" s="374"/>
      <c r="AO54" s="374"/>
      <c r="AP54" s="374"/>
      <c r="AQ54" s="374"/>
      <c r="AR54" s="374"/>
      <c r="AS54" s="374"/>
      <c r="AT54" s="374"/>
      <c r="AU54" s="374"/>
      <c r="AV54" s="374"/>
      <c r="AW54" s="374"/>
      <c r="AX54" s="374"/>
      <c r="AY54" s="374"/>
      <c r="AZ54" s="374"/>
      <c r="BA54" s="374"/>
      <c r="BB54" s="374"/>
      <c r="BC54" s="374"/>
      <c r="BD54" s="374"/>
      <c r="BE54" s="374"/>
      <c r="BF54" s="374"/>
      <c r="BG54" s="374"/>
      <c r="BH54" s="374"/>
      <c r="BI54" s="374"/>
      <c r="BJ54" s="374"/>
      <c r="BK54" s="374"/>
      <c r="BL54" s="374"/>
      <c r="BM54" s="374"/>
      <c r="BN54" s="375"/>
      <c r="BS54" s="318"/>
      <c r="BT54" s="318"/>
      <c r="BU54" s="318"/>
    </row>
    <row r="55" spans="2:73" ht="18" customHeight="1">
      <c r="B55" s="364"/>
      <c r="C55" s="365"/>
      <c r="D55" s="365"/>
      <c r="E55" s="365"/>
      <c r="F55" s="365"/>
      <c r="G55" s="365"/>
      <c r="H55" s="365"/>
      <c r="I55" s="365"/>
      <c r="J55" s="365"/>
      <c r="K55" s="365"/>
      <c r="L55" s="365"/>
      <c r="M55" s="365"/>
      <c r="N55" s="365"/>
      <c r="O55" s="365"/>
      <c r="P55" s="365"/>
      <c r="Q55" s="365"/>
      <c r="R55" s="365"/>
      <c r="S55" s="365"/>
      <c r="T55" s="365"/>
      <c r="U55" s="365"/>
      <c r="V55" s="365"/>
      <c r="W55" s="366"/>
      <c r="X55" s="81"/>
      <c r="Y55" s="373"/>
      <c r="Z55" s="373"/>
      <c r="AA55" s="373"/>
      <c r="AB55" s="373"/>
      <c r="AC55" s="373"/>
      <c r="AD55" s="374" t="s">
        <v>760</v>
      </c>
      <c r="AE55" s="374"/>
      <c r="AF55" s="374"/>
      <c r="AG55" s="374"/>
      <c r="AH55" s="374"/>
      <c r="AI55" s="374"/>
      <c r="AJ55" s="374"/>
      <c r="AK55" s="374"/>
      <c r="AL55" s="374"/>
      <c r="AM55" s="374"/>
      <c r="AN55" s="374"/>
      <c r="AO55" s="374"/>
      <c r="AP55" s="374"/>
      <c r="AQ55" s="374"/>
      <c r="AR55" s="374"/>
      <c r="AS55" s="374"/>
      <c r="AT55" s="374"/>
      <c r="AU55" s="374"/>
      <c r="AV55" s="374"/>
      <c r="AW55" s="374"/>
      <c r="AX55" s="374"/>
      <c r="AY55" s="374"/>
      <c r="AZ55" s="374"/>
      <c r="BA55" s="374"/>
      <c r="BB55" s="374"/>
      <c r="BC55" s="374"/>
      <c r="BD55" s="374"/>
      <c r="BE55" s="374"/>
      <c r="BF55" s="374"/>
      <c r="BG55" s="374"/>
      <c r="BH55" s="374"/>
      <c r="BI55" s="374"/>
      <c r="BJ55" s="374"/>
      <c r="BK55" s="374"/>
      <c r="BL55" s="374"/>
      <c r="BM55" s="374"/>
      <c r="BN55" s="375"/>
      <c r="BS55" s="318"/>
      <c r="BT55" s="318"/>
      <c r="BU55" s="318"/>
    </row>
    <row r="56" spans="2:73" ht="18" customHeight="1">
      <c r="B56" s="364"/>
      <c r="C56" s="365"/>
      <c r="D56" s="365"/>
      <c r="E56" s="365"/>
      <c r="F56" s="365"/>
      <c r="G56" s="365"/>
      <c r="H56" s="365"/>
      <c r="I56" s="365"/>
      <c r="J56" s="365"/>
      <c r="K56" s="365"/>
      <c r="L56" s="365"/>
      <c r="M56" s="365"/>
      <c r="N56" s="365"/>
      <c r="O56" s="365"/>
      <c r="P56" s="365"/>
      <c r="Q56" s="365"/>
      <c r="R56" s="365"/>
      <c r="S56" s="365"/>
      <c r="T56" s="365"/>
      <c r="U56" s="365"/>
      <c r="V56" s="365"/>
      <c r="W56" s="366"/>
      <c r="X56" s="81"/>
      <c r="Y56" s="373" t="s">
        <v>134</v>
      </c>
      <c r="Z56" s="373"/>
      <c r="AA56" s="373"/>
      <c r="AB56" s="373"/>
      <c r="AC56" s="373"/>
      <c r="AD56" s="374" t="s">
        <v>647</v>
      </c>
      <c r="AE56" s="374"/>
      <c r="AF56" s="374"/>
      <c r="AG56" s="374"/>
      <c r="AH56" s="374"/>
      <c r="AI56" s="374"/>
      <c r="AJ56" s="374"/>
      <c r="AK56" s="374"/>
      <c r="AL56" s="374"/>
      <c r="AM56" s="374"/>
      <c r="AN56" s="374"/>
      <c r="AO56" s="374"/>
      <c r="AP56" s="374"/>
      <c r="AQ56" s="374"/>
      <c r="AR56" s="374"/>
      <c r="AS56" s="374"/>
      <c r="AT56" s="374"/>
      <c r="AU56" s="374"/>
      <c r="AV56" s="374"/>
      <c r="AW56" s="374"/>
      <c r="AX56" s="374"/>
      <c r="AY56" s="374"/>
      <c r="AZ56" s="374"/>
      <c r="BA56" s="374"/>
      <c r="BB56" s="374"/>
      <c r="BC56" s="374"/>
      <c r="BD56" s="374"/>
      <c r="BE56" s="374"/>
      <c r="BF56" s="374"/>
      <c r="BG56" s="374"/>
      <c r="BH56" s="374"/>
      <c r="BI56" s="374"/>
      <c r="BJ56" s="374"/>
      <c r="BK56" s="374"/>
      <c r="BL56" s="374"/>
      <c r="BM56" s="374"/>
      <c r="BN56" s="375"/>
      <c r="BS56" s="318"/>
      <c r="BT56" s="318"/>
      <c r="BU56" s="318"/>
    </row>
    <row r="57" spans="2:73" ht="18" customHeight="1">
      <c r="B57" s="364"/>
      <c r="C57" s="365"/>
      <c r="D57" s="365"/>
      <c r="E57" s="365"/>
      <c r="F57" s="365"/>
      <c r="G57" s="365"/>
      <c r="H57" s="365"/>
      <c r="I57" s="365"/>
      <c r="J57" s="365"/>
      <c r="K57" s="365"/>
      <c r="L57" s="365"/>
      <c r="M57" s="365"/>
      <c r="N57" s="365"/>
      <c r="O57" s="365"/>
      <c r="P57" s="365"/>
      <c r="Q57" s="365"/>
      <c r="R57" s="365"/>
      <c r="S57" s="365"/>
      <c r="T57" s="365"/>
      <c r="U57" s="365"/>
      <c r="V57" s="365"/>
      <c r="W57" s="366"/>
      <c r="X57" s="81"/>
      <c r="Y57" s="373" t="s">
        <v>135</v>
      </c>
      <c r="Z57" s="373"/>
      <c r="AA57" s="373"/>
      <c r="AB57" s="373"/>
      <c r="AC57" s="373"/>
      <c r="AD57" s="374"/>
      <c r="AE57" s="374"/>
      <c r="AF57" s="374"/>
      <c r="AG57" s="374"/>
      <c r="AH57" s="374"/>
      <c r="AI57" s="374"/>
      <c r="AJ57" s="374"/>
      <c r="AK57" s="374"/>
      <c r="AL57" s="374"/>
      <c r="AM57" s="374"/>
      <c r="AN57" s="374"/>
      <c r="AO57" s="374"/>
      <c r="AP57" s="374"/>
      <c r="AQ57" s="374"/>
      <c r="AR57" s="374"/>
      <c r="AS57" s="374"/>
      <c r="AT57" s="374"/>
      <c r="AU57" s="374"/>
      <c r="AV57" s="374"/>
      <c r="AW57" s="374"/>
      <c r="AX57" s="374"/>
      <c r="AY57" s="374"/>
      <c r="AZ57" s="374"/>
      <c r="BA57" s="374"/>
      <c r="BB57" s="374"/>
      <c r="BC57" s="374"/>
      <c r="BD57" s="374"/>
      <c r="BE57" s="374"/>
      <c r="BF57" s="374"/>
      <c r="BG57" s="374"/>
      <c r="BH57" s="374"/>
      <c r="BI57" s="374"/>
      <c r="BJ57" s="374"/>
      <c r="BK57" s="374"/>
      <c r="BL57" s="374"/>
      <c r="BM57" s="374"/>
      <c r="BN57" s="375"/>
      <c r="BS57" s="318"/>
      <c r="BT57" s="318"/>
      <c r="BU57" s="318"/>
    </row>
    <row r="58" spans="2:73" ht="18" customHeight="1">
      <c r="B58" s="364"/>
      <c r="C58" s="365"/>
      <c r="D58" s="365"/>
      <c r="E58" s="365"/>
      <c r="F58" s="365"/>
      <c r="G58" s="365"/>
      <c r="H58" s="365"/>
      <c r="I58" s="365"/>
      <c r="J58" s="365"/>
      <c r="K58" s="365"/>
      <c r="L58" s="365"/>
      <c r="M58" s="365"/>
      <c r="N58" s="365"/>
      <c r="O58" s="365"/>
      <c r="P58" s="365"/>
      <c r="Q58" s="365"/>
      <c r="R58" s="365"/>
      <c r="S58" s="365"/>
      <c r="T58" s="365"/>
      <c r="U58" s="365"/>
      <c r="V58" s="365"/>
      <c r="W58" s="366"/>
      <c r="X58" s="81"/>
      <c r="Y58" s="373" t="s">
        <v>136</v>
      </c>
      <c r="Z58" s="373"/>
      <c r="AA58" s="373"/>
      <c r="AB58" s="373"/>
      <c r="AC58" s="373"/>
      <c r="AD58" s="374" t="s">
        <v>761</v>
      </c>
      <c r="AE58" s="374"/>
      <c r="AF58" s="374"/>
      <c r="AG58" s="374"/>
      <c r="AH58" s="374"/>
      <c r="AI58" s="374"/>
      <c r="AJ58" s="374"/>
      <c r="AK58" s="374"/>
      <c r="AL58" s="374"/>
      <c r="AM58" s="374"/>
      <c r="AN58" s="374"/>
      <c r="AO58" s="374"/>
      <c r="AP58" s="374"/>
      <c r="AQ58" s="374"/>
      <c r="AR58" s="374"/>
      <c r="AS58" s="374"/>
      <c r="AT58" s="374"/>
      <c r="AU58" s="374"/>
      <c r="AV58" s="374"/>
      <c r="AW58" s="374"/>
      <c r="AX58" s="374"/>
      <c r="AY58" s="374"/>
      <c r="AZ58" s="374"/>
      <c r="BA58" s="374"/>
      <c r="BB58" s="374"/>
      <c r="BC58" s="374"/>
      <c r="BD58" s="374"/>
      <c r="BE58" s="374"/>
      <c r="BF58" s="374"/>
      <c r="BG58" s="374"/>
      <c r="BH58" s="374"/>
      <c r="BI58" s="374"/>
      <c r="BJ58" s="374"/>
      <c r="BK58" s="374"/>
      <c r="BL58" s="374"/>
      <c r="BM58" s="374"/>
      <c r="BN58" s="375"/>
      <c r="BS58" s="318"/>
      <c r="BT58" s="318"/>
      <c r="BU58" s="318"/>
    </row>
    <row r="59" spans="2:73" ht="18" customHeight="1">
      <c r="B59" s="364"/>
      <c r="C59" s="365"/>
      <c r="D59" s="365"/>
      <c r="E59" s="365"/>
      <c r="F59" s="365"/>
      <c r="G59" s="365"/>
      <c r="H59" s="365"/>
      <c r="I59" s="365"/>
      <c r="J59" s="365"/>
      <c r="K59" s="365"/>
      <c r="L59" s="365"/>
      <c r="M59" s="365"/>
      <c r="N59" s="365"/>
      <c r="O59" s="365"/>
      <c r="P59" s="365"/>
      <c r="Q59" s="365"/>
      <c r="R59" s="365"/>
      <c r="S59" s="365"/>
      <c r="T59" s="365"/>
      <c r="U59" s="365"/>
      <c r="V59" s="365"/>
      <c r="W59" s="366"/>
      <c r="X59" s="81"/>
      <c r="Y59" s="373" t="s">
        <v>137</v>
      </c>
      <c r="Z59" s="373"/>
      <c r="AA59" s="373"/>
      <c r="AB59" s="373"/>
      <c r="AC59" s="373"/>
      <c r="AD59" s="374" t="s">
        <v>762</v>
      </c>
      <c r="AE59" s="374"/>
      <c r="AF59" s="374"/>
      <c r="AG59" s="374"/>
      <c r="AH59" s="374"/>
      <c r="AI59" s="374"/>
      <c r="AJ59" s="374"/>
      <c r="AK59" s="374"/>
      <c r="AL59" s="374"/>
      <c r="AM59" s="374"/>
      <c r="AN59" s="374"/>
      <c r="AO59" s="374"/>
      <c r="AP59" s="374"/>
      <c r="AQ59" s="374"/>
      <c r="AR59" s="374"/>
      <c r="AS59" s="374"/>
      <c r="AT59" s="374"/>
      <c r="AU59" s="374"/>
      <c r="AV59" s="374"/>
      <c r="AW59" s="374"/>
      <c r="AX59" s="374"/>
      <c r="AY59" s="374"/>
      <c r="AZ59" s="374"/>
      <c r="BA59" s="374"/>
      <c r="BB59" s="374"/>
      <c r="BC59" s="374"/>
      <c r="BD59" s="374"/>
      <c r="BE59" s="374"/>
      <c r="BF59" s="374"/>
      <c r="BG59" s="374"/>
      <c r="BH59" s="374"/>
      <c r="BI59" s="374"/>
      <c r="BJ59" s="374"/>
      <c r="BK59" s="374"/>
      <c r="BL59" s="374"/>
      <c r="BM59" s="374"/>
      <c r="BN59" s="375"/>
      <c r="BS59" s="318"/>
      <c r="BT59" s="318"/>
      <c r="BU59" s="318"/>
    </row>
    <row r="60" spans="2:73" ht="18" customHeight="1">
      <c r="B60" s="364"/>
      <c r="C60" s="365"/>
      <c r="D60" s="365"/>
      <c r="E60" s="365"/>
      <c r="F60" s="365"/>
      <c r="G60" s="365"/>
      <c r="H60" s="365"/>
      <c r="I60" s="365"/>
      <c r="J60" s="365"/>
      <c r="K60" s="365"/>
      <c r="L60" s="365"/>
      <c r="M60" s="365"/>
      <c r="N60" s="365"/>
      <c r="O60" s="365"/>
      <c r="P60" s="365"/>
      <c r="Q60" s="365"/>
      <c r="R60" s="365"/>
      <c r="S60" s="365"/>
      <c r="T60" s="365"/>
      <c r="U60" s="365"/>
      <c r="V60" s="365"/>
      <c r="W60" s="366"/>
      <c r="X60" s="83"/>
      <c r="Y60" s="390" t="s">
        <v>138</v>
      </c>
      <c r="Z60" s="390"/>
      <c r="AA60" s="390"/>
      <c r="AB60" s="390"/>
      <c r="AC60" s="390"/>
      <c r="AD60" s="376" t="s">
        <v>763</v>
      </c>
      <c r="AE60" s="376"/>
      <c r="AF60" s="376"/>
      <c r="AG60" s="376"/>
      <c r="AH60" s="376"/>
      <c r="AI60" s="376"/>
      <c r="AJ60" s="376"/>
      <c r="AK60" s="376"/>
      <c r="AL60" s="376"/>
      <c r="AM60" s="376"/>
      <c r="AN60" s="376"/>
      <c r="AO60" s="376"/>
      <c r="AP60" s="376"/>
      <c r="AQ60" s="376"/>
      <c r="AR60" s="376"/>
      <c r="AS60" s="376"/>
      <c r="AT60" s="376"/>
      <c r="AU60" s="376"/>
      <c r="AV60" s="376"/>
      <c r="AW60" s="376"/>
      <c r="AX60" s="376"/>
      <c r="AY60" s="376"/>
      <c r="AZ60" s="376"/>
      <c r="BA60" s="376"/>
      <c r="BB60" s="376"/>
      <c r="BC60" s="376"/>
      <c r="BD60" s="376"/>
      <c r="BE60" s="376"/>
      <c r="BF60" s="376"/>
      <c r="BG60" s="376"/>
      <c r="BH60" s="376"/>
      <c r="BI60" s="376"/>
      <c r="BJ60" s="376"/>
      <c r="BK60" s="376"/>
      <c r="BL60" s="376"/>
      <c r="BM60" s="376"/>
      <c r="BN60" s="377"/>
      <c r="BS60" s="318"/>
      <c r="BT60" s="318"/>
      <c r="BU60" s="318"/>
    </row>
    <row r="61" spans="2:73" ht="18" customHeight="1">
      <c r="B61" s="364"/>
      <c r="C61" s="365"/>
      <c r="D61" s="365"/>
      <c r="E61" s="365"/>
      <c r="F61" s="365"/>
      <c r="G61" s="365"/>
      <c r="H61" s="365"/>
      <c r="I61" s="365"/>
      <c r="J61" s="365"/>
      <c r="K61" s="365"/>
      <c r="L61" s="365"/>
      <c r="M61" s="365"/>
      <c r="N61" s="365"/>
      <c r="O61" s="365"/>
      <c r="P61" s="365"/>
      <c r="Q61" s="365"/>
      <c r="R61" s="365"/>
      <c r="S61" s="365"/>
      <c r="T61" s="365"/>
      <c r="U61" s="365"/>
      <c r="V61" s="365"/>
      <c r="W61" s="366"/>
      <c r="X61" s="384" t="s">
        <v>131</v>
      </c>
      <c r="Y61" s="385"/>
      <c r="Z61" s="385"/>
      <c r="AA61" s="385"/>
      <c r="AB61" s="385"/>
      <c r="AC61" s="385"/>
      <c r="AD61" s="385"/>
      <c r="AE61" s="385"/>
      <c r="AF61" s="385"/>
      <c r="AG61" s="385"/>
      <c r="AH61" s="385"/>
      <c r="AI61" s="385"/>
      <c r="AJ61" s="385"/>
      <c r="AK61" s="385"/>
      <c r="AL61" s="385"/>
      <c r="AM61" s="385"/>
      <c r="AN61" s="385"/>
      <c r="AO61" s="385"/>
      <c r="AP61" s="385"/>
      <c r="AQ61" s="385"/>
      <c r="AR61" s="385"/>
      <c r="AS61" s="385"/>
      <c r="AT61" s="385"/>
      <c r="AU61" s="385"/>
      <c r="AV61" s="385"/>
      <c r="AW61" s="385"/>
      <c r="AX61" s="385"/>
      <c r="AY61" s="385"/>
      <c r="AZ61" s="385"/>
      <c r="BA61" s="385"/>
      <c r="BB61" s="385"/>
      <c r="BC61" s="385"/>
      <c r="BD61" s="385"/>
      <c r="BE61" s="385"/>
      <c r="BF61" s="385"/>
      <c r="BG61" s="385"/>
      <c r="BH61" s="385"/>
      <c r="BI61" s="385"/>
      <c r="BJ61" s="385"/>
      <c r="BK61" s="385"/>
      <c r="BL61" s="385"/>
      <c r="BM61" s="385"/>
      <c r="BN61" s="386"/>
      <c r="BS61" s="318"/>
      <c r="BT61" s="318"/>
      <c r="BU61" s="318"/>
    </row>
    <row r="62" spans="2:73" ht="18" customHeight="1">
      <c r="B62" s="364"/>
      <c r="C62" s="365"/>
      <c r="D62" s="365"/>
      <c r="E62" s="365"/>
      <c r="F62" s="365"/>
      <c r="G62" s="365"/>
      <c r="H62" s="365"/>
      <c r="I62" s="365"/>
      <c r="J62" s="365"/>
      <c r="K62" s="365"/>
      <c r="L62" s="365"/>
      <c r="M62" s="365"/>
      <c r="N62" s="365"/>
      <c r="O62" s="365"/>
      <c r="P62" s="365"/>
      <c r="Q62" s="365"/>
      <c r="R62" s="365"/>
      <c r="S62" s="365"/>
      <c r="T62" s="365"/>
      <c r="U62" s="365"/>
      <c r="V62" s="365"/>
      <c r="W62" s="366"/>
      <c r="X62" s="381" t="s">
        <v>655</v>
      </c>
      <c r="Y62" s="382"/>
      <c r="Z62" s="382"/>
      <c r="AA62" s="382"/>
      <c r="AB62" s="382"/>
      <c r="AC62" s="382"/>
      <c r="AD62" s="382"/>
      <c r="AE62" s="382"/>
      <c r="AF62" s="382"/>
      <c r="AG62" s="382"/>
      <c r="AH62" s="382"/>
      <c r="AI62" s="382"/>
      <c r="AJ62" s="382"/>
      <c r="AK62" s="382"/>
      <c r="AL62" s="382"/>
      <c r="AM62" s="382"/>
      <c r="AN62" s="382"/>
      <c r="AO62" s="382"/>
      <c r="AP62" s="382"/>
      <c r="AQ62" s="382"/>
      <c r="AR62" s="382"/>
      <c r="AS62" s="382"/>
      <c r="AT62" s="382"/>
      <c r="AU62" s="382"/>
      <c r="AV62" s="382"/>
      <c r="AW62" s="382"/>
      <c r="AX62" s="382"/>
      <c r="AY62" s="382"/>
      <c r="AZ62" s="382"/>
      <c r="BA62" s="382"/>
      <c r="BB62" s="382"/>
      <c r="BC62" s="382"/>
      <c r="BD62" s="382"/>
      <c r="BE62" s="382"/>
      <c r="BF62" s="382"/>
      <c r="BG62" s="382"/>
      <c r="BH62" s="382"/>
      <c r="BI62" s="382"/>
      <c r="BJ62" s="382"/>
      <c r="BK62" s="382"/>
      <c r="BL62" s="382"/>
      <c r="BM62" s="382"/>
      <c r="BN62" s="383"/>
      <c r="BS62" s="318">
        <v>1</v>
      </c>
      <c r="BT62" s="318">
        <f>IF(OR(X62="（選択して下さい）",X62=""),0,COUNTA(X62))</f>
        <v>1</v>
      </c>
      <c r="BU62" s="318">
        <f>BS62-BT62</f>
        <v>0</v>
      </c>
    </row>
    <row r="63" spans="2:73" ht="18" customHeight="1">
      <c r="B63" s="364"/>
      <c r="C63" s="365"/>
      <c r="D63" s="365"/>
      <c r="E63" s="365"/>
      <c r="F63" s="365"/>
      <c r="G63" s="365"/>
      <c r="H63" s="365"/>
      <c r="I63" s="365"/>
      <c r="J63" s="365"/>
      <c r="K63" s="365"/>
      <c r="L63" s="365"/>
      <c r="M63" s="365"/>
      <c r="N63" s="365"/>
      <c r="O63" s="365"/>
      <c r="P63" s="365"/>
      <c r="Q63" s="365"/>
      <c r="R63" s="365"/>
      <c r="S63" s="365"/>
      <c r="T63" s="365"/>
      <c r="U63" s="365"/>
      <c r="V63" s="365"/>
      <c r="W63" s="366"/>
      <c r="X63" s="387" t="s">
        <v>132</v>
      </c>
      <c r="Y63" s="388"/>
      <c r="Z63" s="388"/>
      <c r="AA63" s="388"/>
      <c r="AB63" s="388"/>
      <c r="AC63" s="388"/>
      <c r="AD63" s="388"/>
      <c r="AE63" s="388"/>
      <c r="AF63" s="388"/>
      <c r="AG63" s="388"/>
      <c r="AH63" s="388"/>
      <c r="AI63" s="388"/>
      <c r="AJ63" s="388"/>
      <c r="AK63" s="388"/>
      <c r="AL63" s="388"/>
      <c r="AM63" s="388"/>
      <c r="AN63" s="388"/>
      <c r="AO63" s="388"/>
      <c r="AP63" s="388"/>
      <c r="AQ63" s="388"/>
      <c r="AR63" s="388"/>
      <c r="AS63" s="388"/>
      <c r="AT63" s="388"/>
      <c r="AU63" s="388"/>
      <c r="AV63" s="388"/>
      <c r="AW63" s="388"/>
      <c r="AX63" s="388"/>
      <c r="AY63" s="388"/>
      <c r="AZ63" s="388"/>
      <c r="BA63" s="388"/>
      <c r="BB63" s="388"/>
      <c r="BC63" s="388"/>
      <c r="BD63" s="388"/>
      <c r="BE63" s="388"/>
      <c r="BF63" s="388"/>
      <c r="BG63" s="388"/>
      <c r="BH63" s="388"/>
      <c r="BI63" s="388"/>
      <c r="BJ63" s="388"/>
      <c r="BK63" s="388"/>
      <c r="BL63" s="388"/>
      <c r="BM63" s="388"/>
      <c r="BN63" s="389"/>
      <c r="BS63" s="318"/>
      <c r="BT63" s="318"/>
      <c r="BU63" s="318"/>
    </row>
    <row r="64" spans="2:73" ht="18" customHeight="1">
      <c r="B64" s="378"/>
      <c r="C64" s="379"/>
      <c r="D64" s="379"/>
      <c r="E64" s="379"/>
      <c r="F64" s="379"/>
      <c r="G64" s="379"/>
      <c r="H64" s="379"/>
      <c r="I64" s="379"/>
      <c r="J64" s="379"/>
      <c r="K64" s="379"/>
      <c r="L64" s="379"/>
      <c r="M64" s="379"/>
      <c r="N64" s="379"/>
      <c r="O64" s="379"/>
      <c r="P64" s="379"/>
      <c r="Q64" s="379"/>
      <c r="R64" s="379"/>
      <c r="S64" s="379"/>
      <c r="T64" s="379"/>
      <c r="U64" s="379"/>
      <c r="V64" s="379"/>
      <c r="W64" s="380"/>
      <c r="X64" s="381" t="s">
        <v>655</v>
      </c>
      <c r="Y64" s="382"/>
      <c r="Z64" s="382"/>
      <c r="AA64" s="382"/>
      <c r="AB64" s="382"/>
      <c r="AC64" s="382"/>
      <c r="AD64" s="382"/>
      <c r="AE64" s="382"/>
      <c r="AF64" s="382"/>
      <c r="AG64" s="382"/>
      <c r="AH64" s="382"/>
      <c r="AI64" s="382"/>
      <c r="AJ64" s="382"/>
      <c r="AK64" s="382"/>
      <c r="AL64" s="382"/>
      <c r="AM64" s="382"/>
      <c r="AN64" s="382"/>
      <c r="AO64" s="382"/>
      <c r="AP64" s="382"/>
      <c r="AQ64" s="382"/>
      <c r="AR64" s="382"/>
      <c r="AS64" s="382"/>
      <c r="AT64" s="382"/>
      <c r="AU64" s="382"/>
      <c r="AV64" s="382"/>
      <c r="AW64" s="382"/>
      <c r="AX64" s="382"/>
      <c r="AY64" s="382"/>
      <c r="AZ64" s="382"/>
      <c r="BA64" s="382"/>
      <c r="BB64" s="382"/>
      <c r="BC64" s="382"/>
      <c r="BD64" s="382"/>
      <c r="BE64" s="382"/>
      <c r="BF64" s="382"/>
      <c r="BG64" s="382"/>
      <c r="BH64" s="382"/>
      <c r="BI64" s="382"/>
      <c r="BJ64" s="382"/>
      <c r="BK64" s="382"/>
      <c r="BL64" s="382"/>
      <c r="BM64" s="382"/>
      <c r="BN64" s="383"/>
      <c r="BS64" s="318">
        <v>1</v>
      </c>
      <c r="BT64" s="318">
        <f>IF(OR(X64="（選択して下さい）",X64=""),0,COUNTA(X64))</f>
        <v>1</v>
      </c>
      <c r="BU64" s="318">
        <f>BS64-BT64</f>
        <v>0</v>
      </c>
    </row>
    <row r="65" spans="2:73" ht="18" customHeight="1">
      <c r="B65" s="361" t="s">
        <v>6</v>
      </c>
      <c r="C65" s="362"/>
      <c r="D65" s="362"/>
      <c r="E65" s="362"/>
      <c r="F65" s="362"/>
      <c r="G65" s="362"/>
      <c r="H65" s="362"/>
      <c r="I65" s="362"/>
      <c r="J65" s="362"/>
      <c r="K65" s="362"/>
      <c r="L65" s="362"/>
      <c r="M65" s="362"/>
      <c r="N65" s="362"/>
      <c r="O65" s="362"/>
      <c r="P65" s="362"/>
      <c r="Q65" s="362"/>
      <c r="R65" s="362"/>
      <c r="S65" s="362"/>
      <c r="T65" s="362"/>
      <c r="U65" s="362"/>
      <c r="V65" s="362"/>
      <c r="W65" s="363"/>
      <c r="X65" s="472" t="s">
        <v>401</v>
      </c>
      <c r="Y65" s="473"/>
      <c r="Z65" s="473"/>
      <c r="AA65" s="473"/>
      <c r="AB65" s="473"/>
      <c r="AC65" s="473"/>
      <c r="AD65" s="474" t="s">
        <v>756</v>
      </c>
      <c r="AE65" s="474"/>
      <c r="AF65" s="474"/>
      <c r="AG65" s="474"/>
      <c r="AH65" s="474"/>
      <c r="AI65" s="474"/>
      <c r="AJ65" s="474"/>
      <c r="AK65" s="474"/>
      <c r="AL65" s="474"/>
      <c r="AM65" s="474"/>
      <c r="AN65" s="474"/>
      <c r="AO65" s="474"/>
      <c r="AP65" s="474"/>
      <c r="AQ65" s="474"/>
      <c r="AR65" s="474"/>
      <c r="AS65" s="474"/>
      <c r="AT65" s="474"/>
      <c r="AU65" s="474"/>
      <c r="AV65" s="474"/>
      <c r="AW65" s="474"/>
      <c r="AX65" s="474"/>
      <c r="AY65" s="474"/>
      <c r="AZ65" s="474"/>
      <c r="BA65" s="474"/>
      <c r="BB65" s="474"/>
      <c r="BC65" s="474"/>
      <c r="BD65" s="474"/>
      <c r="BE65" s="474"/>
      <c r="BF65" s="474"/>
      <c r="BG65" s="474"/>
      <c r="BH65" s="474"/>
      <c r="BI65" s="474"/>
      <c r="BJ65" s="474"/>
      <c r="BK65" s="474"/>
      <c r="BL65" s="474"/>
      <c r="BM65" s="474"/>
      <c r="BN65" s="475"/>
      <c r="BS65" s="318">
        <v>1</v>
      </c>
      <c r="BT65" s="318">
        <f>IF(OR(AD65="（最寄りの東北電力ネットワークの電柱をご記載ください。不明な場合は「不明」を選択してください。）",AD65=""),0,COUNTA(AD65))</f>
        <v>1</v>
      </c>
      <c r="BU65" s="318">
        <f>BS65-BT65</f>
        <v>0</v>
      </c>
    </row>
    <row r="66" spans="2:73" ht="18" customHeight="1">
      <c r="B66" s="364"/>
      <c r="C66" s="365"/>
      <c r="D66" s="365"/>
      <c r="E66" s="365"/>
      <c r="F66" s="365"/>
      <c r="G66" s="365"/>
      <c r="H66" s="365"/>
      <c r="I66" s="365"/>
      <c r="J66" s="365"/>
      <c r="K66" s="365"/>
      <c r="L66" s="365"/>
      <c r="M66" s="365"/>
      <c r="N66" s="365"/>
      <c r="O66" s="365"/>
      <c r="P66" s="365"/>
      <c r="Q66" s="365"/>
      <c r="R66" s="365"/>
      <c r="S66" s="365"/>
      <c r="T66" s="365"/>
      <c r="U66" s="365"/>
      <c r="V66" s="365"/>
      <c r="W66" s="366"/>
      <c r="X66" s="476"/>
      <c r="Y66" s="477"/>
      <c r="Z66" s="477"/>
      <c r="AA66" s="477"/>
      <c r="AB66" s="477"/>
      <c r="AC66" s="477"/>
      <c r="AD66" s="477"/>
      <c r="AE66" s="477"/>
      <c r="AF66" s="477"/>
      <c r="AG66" s="477"/>
      <c r="AH66" s="477"/>
      <c r="AI66" s="477"/>
      <c r="AJ66" s="477"/>
      <c r="AK66" s="477"/>
      <c r="AL66" s="477"/>
      <c r="AM66" s="477"/>
      <c r="AN66" s="477"/>
      <c r="AO66" s="477"/>
      <c r="AP66" s="477"/>
      <c r="AQ66" s="477"/>
      <c r="AR66" s="477"/>
      <c r="AS66" s="477"/>
      <c r="AT66" s="477"/>
      <c r="AU66" s="477"/>
      <c r="AV66" s="477"/>
      <c r="AW66" s="477"/>
      <c r="AX66" s="477"/>
      <c r="AY66" s="477"/>
      <c r="AZ66" s="477"/>
      <c r="BA66" s="477"/>
      <c r="BB66" s="477"/>
      <c r="BC66" s="477"/>
      <c r="BD66" s="477"/>
      <c r="BE66" s="477"/>
      <c r="BF66" s="477"/>
      <c r="BG66" s="477"/>
      <c r="BH66" s="477"/>
      <c r="BI66" s="477"/>
      <c r="BJ66" s="477"/>
      <c r="BK66" s="477"/>
      <c r="BL66" s="477"/>
      <c r="BM66" s="477"/>
      <c r="BN66" s="478"/>
      <c r="BS66" s="318"/>
      <c r="BT66" s="318"/>
      <c r="BU66" s="318"/>
    </row>
    <row r="67" spans="2:73" ht="18" customHeight="1">
      <c r="B67" s="364"/>
      <c r="C67" s="365"/>
      <c r="D67" s="365"/>
      <c r="E67" s="365"/>
      <c r="F67" s="365"/>
      <c r="G67" s="365"/>
      <c r="H67" s="365"/>
      <c r="I67" s="365"/>
      <c r="J67" s="365"/>
      <c r="K67" s="365"/>
      <c r="L67" s="365"/>
      <c r="M67" s="365"/>
      <c r="N67" s="365"/>
      <c r="O67" s="365"/>
      <c r="P67" s="365"/>
      <c r="Q67" s="365"/>
      <c r="R67" s="365"/>
      <c r="S67" s="365"/>
      <c r="T67" s="365"/>
      <c r="U67" s="365"/>
      <c r="V67" s="365"/>
      <c r="W67" s="366"/>
      <c r="X67" s="476"/>
      <c r="Y67" s="477"/>
      <c r="Z67" s="477"/>
      <c r="AA67" s="477"/>
      <c r="AB67" s="477"/>
      <c r="AC67" s="477"/>
      <c r="AD67" s="477"/>
      <c r="AE67" s="477"/>
      <c r="AF67" s="477"/>
      <c r="AG67" s="477"/>
      <c r="AH67" s="477"/>
      <c r="AI67" s="477"/>
      <c r="AJ67" s="477"/>
      <c r="AK67" s="477"/>
      <c r="AL67" s="477"/>
      <c r="AM67" s="477"/>
      <c r="AN67" s="477"/>
      <c r="AO67" s="477"/>
      <c r="AP67" s="477"/>
      <c r="AQ67" s="477"/>
      <c r="AR67" s="477"/>
      <c r="AS67" s="477"/>
      <c r="AT67" s="477"/>
      <c r="AU67" s="477"/>
      <c r="AV67" s="477"/>
      <c r="AW67" s="477"/>
      <c r="AX67" s="477"/>
      <c r="AY67" s="477"/>
      <c r="AZ67" s="477"/>
      <c r="BA67" s="477"/>
      <c r="BB67" s="477"/>
      <c r="BC67" s="477"/>
      <c r="BD67" s="477"/>
      <c r="BE67" s="477"/>
      <c r="BF67" s="477"/>
      <c r="BG67" s="477"/>
      <c r="BH67" s="477"/>
      <c r="BI67" s="477"/>
      <c r="BJ67" s="477"/>
      <c r="BK67" s="477"/>
      <c r="BL67" s="477"/>
      <c r="BM67" s="477"/>
      <c r="BN67" s="478"/>
      <c r="BS67" s="318"/>
      <c r="BT67" s="318"/>
      <c r="BU67" s="318"/>
    </row>
    <row r="68" spans="2:73" ht="18" customHeight="1" thickBot="1">
      <c r="B68" s="367"/>
      <c r="C68" s="368"/>
      <c r="D68" s="368"/>
      <c r="E68" s="368"/>
      <c r="F68" s="368"/>
      <c r="G68" s="368"/>
      <c r="H68" s="368"/>
      <c r="I68" s="368"/>
      <c r="J68" s="368"/>
      <c r="K68" s="368"/>
      <c r="L68" s="368"/>
      <c r="M68" s="368"/>
      <c r="N68" s="368"/>
      <c r="O68" s="368"/>
      <c r="P68" s="368"/>
      <c r="Q68" s="368"/>
      <c r="R68" s="368"/>
      <c r="S68" s="368"/>
      <c r="T68" s="368"/>
      <c r="U68" s="368"/>
      <c r="V68" s="368"/>
      <c r="W68" s="369"/>
      <c r="X68" s="479"/>
      <c r="Y68" s="480"/>
      <c r="Z68" s="480"/>
      <c r="AA68" s="480"/>
      <c r="AB68" s="480"/>
      <c r="AC68" s="480"/>
      <c r="AD68" s="480"/>
      <c r="AE68" s="480"/>
      <c r="AF68" s="480"/>
      <c r="AG68" s="480"/>
      <c r="AH68" s="480"/>
      <c r="AI68" s="480"/>
      <c r="AJ68" s="480"/>
      <c r="AK68" s="480"/>
      <c r="AL68" s="480"/>
      <c r="AM68" s="480"/>
      <c r="AN68" s="480"/>
      <c r="AO68" s="480"/>
      <c r="AP68" s="480"/>
      <c r="AQ68" s="480"/>
      <c r="AR68" s="480"/>
      <c r="AS68" s="480"/>
      <c r="AT68" s="480"/>
      <c r="AU68" s="480"/>
      <c r="AV68" s="480"/>
      <c r="AW68" s="480"/>
      <c r="AX68" s="480"/>
      <c r="AY68" s="480"/>
      <c r="AZ68" s="480"/>
      <c r="BA68" s="480"/>
      <c r="BB68" s="480"/>
      <c r="BC68" s="480"/>
      <c r="BD68" s="480"/>
      <c r="BE68" s="480"/>
      <c r="BF68" s="480"/>
      <c r="BG68" s="480"/>
      <c r="BH68" s="480"/>
      <c r="BI68" s="480"/>
      <c r="BJ68" s="480"/>
      <c r="BK68" s="480"/>
      <c r="BL68" s="480"/>
      <c r="BM68" s="480"/>
      <c r="BN68" s="481"/>
      <c r="BS68" s="318"/>
      <c r="BT68" s="318"/>
      <c r="BU68" s="318"/>
    </row>
    <row r="69" spans="2:73" ht="18" customHeight="1" thickTop="1">
      <c r="B69" s="360" t="s">
        <v>7</v>
      </c>
      <c r="C69" s="360"/>
      <c r="D69" s="360"/>
      <c r="E69" s="360"/>
      <c r="F69" s="360"/>
      <c r="G69" s="360"/>
      <c r="H69" s="360"/>
      <c r="I69" s="360"/>
      <c r="J69" s="360"/>
      <c r="K69" s="360"/>
      <c r="L69" s="360"/>
      <c r="M69" s="360"/>
      <c r="N69" s="360"/>
      <c r="O69" s="360"/>
      <c r="P69" s="360"/>
      <c r="Q69" s="360"/>
      <c r="R69" s="360"/>
      <c r="S69" s="360"/>
      <c r="T69" s="360"/>
      <c r="U69" s="360"/>
      <c r="V69" s="360"/>
      <c r="W69" s="360"/>
      <c r="X69" s="360"/>
      <c r="Y69" s="360"/>
      <c r="Z69" s="360"/>
      <c r="AA69" s="360"/>
      <c r="AB69" s="360"/>
      <c r="AC69" s="360"/>
      <c r="AD69" s="360"/>
      <c r="AE69" s="360"/>
      <c r="AF69" s="360"/>
      <c r="AG69" s="360"/>
      <c r="AH69" s="360"/>
      <c r="AI69" s="360"/>
      <c r="AJ69" s="360"/>
      <c r="AK69" s="360"/>
      <c r="AL69" s="360"/>
      <c r="AM69" s="360"/>
      <c r="AN69" s="360"/>
      <c r="AO69" s="360"/>
      <c r="AP69" s="360"/>
      <c r="AQ69" s="360"/>
      <c r="AR69" s="360"/>
      <c r="AS69" s="360"/>
      <c r="AT69" s="360"/>
      <c r="AU69" s="360"/>
      <c r="AV69" s="360"/>
      <c r="AW69" s="360"/>
      <c r="AX69" s="360"/>
      <c r="AY69" s="360"/>
      <c r="AZ69" s="360"/>
      <c r="BA69" s="360"/>
      <c r="BB69" s="360"/>
      <c r="BC69" s="360"/>
      <c r="BD69" s="360"/>
      <c r="BE69" s="360"/>
      <c r="BF69" s="360"/>
      <c r="BG69" s="360"/>
      <c r="BH69" s="360"/>
      <c r="BI69" s="360"/>
      <c r="BJ69" s="360"/>
      <c r="BK69" s="360"/>
      <c r="BL69" s="360"/>
      <c r="BM69" s="360"/>
      <c r="BN69" s="360"/>
      <c r="BS69" s="318"/>
      <c r="BT69" s="318"/>
      <c r="BU69" s="318"/>
    </row>
    <row r="70" spans="2:73" ht="18" customHeight="1">
      <c r="B70" s="360" t="s">
        <v>630</v>
      </c>
      <c r="C70" s="360"/>
      <c r="D70" s="360"/>
      <c r="E70" s="360"/>
      <c r="F70" s="360"/>
      <c r="G70" s="360"/>
      <c r="H70" s="360"/>
      <c r="I70" s="360"/>
      <c r="J70" s="360"/>
      <c r="K70" s="360"/>
      <c r="L70" s="360"/>
      <c r="M70" s="360"/>
      <c r="N70" s="360"/>
      <c r="O70" s="360"/>
      <c r="P70" s="360"/>
      <c r="Q70" s="360"/>
      <c r="R70" s="360"/>
      <c r="S70" s="360"/>
      <c r="T70" s="360"/>
      <c r="U70" s="360"/>
      <c r="V70" s="360"/>
      <c r="W70" s="360"/>
      <c r="X70" s="360"/>
      <c r="Y70" s="360"/>
      <c r="Z70" s="360"/>
      <c r="AA70" s="360"/>
      <c r="AB70" s="360"/>
      <c r="AC70" s="360"/>
      <c r="AD70" s="360"/>
      <c r="AE70" s="360"/>
      <c r="AF70" s="360"/>
      <c r="AG70" s="360"/>
      <c r="AH70" s="360"/>
      <c r="AI70" s="360"/>
      <c r="AJ70" s="360"/>
      <c r="AK70" s="360"/>
      <c r="AL70" s="360"/>
      <c r="AM70" s="360"/>
      <c r="AN70" s="360"/>
      <c r="AO70" s="360"/>
      <c r="AP70" s="360"/>
      <c r="AQ70" s="360"/>
      <c r="AR70" s="360"/>
      <c r="AS70" s="360"/>
      <c r="AT70" s="360"/>
      <c r="AU70" s="360"/>
      <c r="AV70" s="360"/>
      <c r="AW70" s="360"/>
      <c r="AX70" s="360"/>
      <c r="AY70" s="360"/>
      <c r="AZ70" s="360"/>
      <c r="BA70" s="360"/>
      <c r="BB70" s="360"/>
      <c r="BC70" s="360"/>
      <c r="BD70" s="360"/>
      <c r="BE70" s="360"/>
      <c r="BF70" s="360"/>
      <c r="BG70" s="360"/>
      <c r="BH70" s="360"/>
      <c r="BI70" s="360"/>
      <c r="BJ70" s="360"/>
      <c r="BK70" s="360"/>
      <c r="BL70" s="360"/>
      <c r="BM70" s="360"/>
      <c r="BN70" s="360"/>
    </row>
  </sheetData>
  <sheetProtection sheet="1" selectLockedCells="1"/>
  <dataConsolidate/>
  <mergeCells count="91">
    <mergeCell ref="B70:BN70"/>
    <mergeCell ref="X65:AC65"/>
    <mergeCell ref="AD65:BN65"/>
    <mergeCell ref="X66:BN68"/>
    <mergeCell ref="AO19:AT20"/>
    <mergeCell ref="AU19:BN20"/>
    <mergeCell ref="AD24:BN24"/>
    <mergeCell ref="AD29:BN29"/>
    <mergeCell ref="AO21:AT22"/>
    <mergeCell ref="AU21:BN22"/>
    <mergeCell ref="AD50:BN50"/>
    <mergeCell ref="AD59:BN59"/>
    <mergeCell ref="Y50:AC50"/>
    <mergeCell ref="Y51:AC51"/>
    <mergeCell ref="Y52:AC52"/>
    <mergeCell ref="Y54:AC54"/>
    <mergeCell ref="AD52:BN52"/>
    <mergeCell ref="A9:Q9"/>
    <mergeCell ref="R9:U9"/>
    <mergeCell ref="A11:BO12"/>
    <mergeCell ref="AO18:AT18"/>
    <mergeCell ref="AU18:BN18"/>
    <mergeCell ref="B27:F28"/>
    <mergeCell ref="G27:W28"/>
    <mergeCell ref="X27:BN28"/>
    <mergeCell ref="X25:BN26"/>
    <mergeCell ref="X30:BN31"/>
    <mergeCell ref="B42:W44"/>
    <mergeCell ref="X44:BN44"/>
    <mergeCell ref="B39:W41"/>
    <mergeCell ref="X29:AC29"/>
    <mergeCell ref="B32:W33"/>
    <mergeCell ref="BL4:BM4"/>
    <mergeCell ref="BN4:BO4"/>
    <mergeCell ref="BD2:BN2"/>
    <mergeCell ref="BD3:BN3"/>
    <mergeCell ref="AD51:BN51"/>
    <mergeCell ref="X45:BN45"/>
    <mergeCell ref="S6:AW7"/>
    <mergeCell ref="BH15:BO15"/>
    <mergeCell ref="AU16:BN17"/>
    <mergeCell ref="AO15:AT17"/>
    <mergeCell ref="AU15:AV15"/>
    <mergeCell ref="AW15:AZ15"/>
    <mergeCell ref="BA15:BB15"/>
    <mergeCell ref="BC15:BG15"/>
    <mergeCell ref="B24:W26"/>
    <mergeCell ref="X24:AC24"/>
    <mergeCell ref="A3:J4"/>
    <mergeCell ref="BC4:BE4"/>
    <mergeCell ref="BF4:BG4"/>
    <mergeCell ref="BH4:BI4"/>
    <mergeCell ref="BJ4:BK4"/>
    <mergeCell ref="X34:BN35"/>
    <mergeCell ref="AL41:BL41"/>
    <mergeCell ref="B36:W38"/>
    <mergeCell ref="X38:BN38"/>
    <mergeCell ref="X36:BN37"/>
    <mergeCell ref="X39:BN40"/>
    <mergeCell ref="X42:BN43"/>
    <mergeCell ref="B29:W31"/>
    <mergeCell ref="AD54:BN54"/>
    <mergeCell ref="Y58:AC58"/>
    <mergeCell ref="Y59:AC59"/>
    <mergeCell ref="AD55:BN55"/>
    <mergeCell ref="AD56:BN56"/>
    <mergeCell ref="AD58:BN58"/>
    <mergeCell ref="Y48:AC48"/>
    <mergeCell ref="Y49:AC49"/>
    <mergeCell ref="AD46:BN46"/>
    <mergeCell ref="AD47:BN47"/>
    <mergeCell ref="AD48:BN48"/>
    <mergeCell ref="AD49:BN49"/>
    <mergeCell ref="X32:BN33"/>
    <mergeCell ref="B34:W35"/>
    <mergeCell ref="B69:BN69"/>
    <mergeCell ref="B65:W68"/>
    <mergeCell ref="X53:BN53"/>
    <mergeCell ref="Y55:AC55"/>
    <mergeCell ref="Y56:AC56"/>
    <mergeCell ref="Y57:AC57"/>
    <mergeCell ref="AD57:BN57"/>
    <mergeCell ref="AD60:BN60"/>
    <mergeCell ref="B45:W64"/>
    <mergeCell ref="X62:BN62"/>
    <mergeCell ref="X64:BN64"/>
    <mergeCell ref="X61:BN61"/>
    <mergeCell ref="X63:BN63"/>
    <mergeCell ref="Y60:AC60"/>
    <mergeCell ref="Y46:AC46"/>
    <mergeCell ref="Y47:AC47"/>
  </mergeCells>
  <phoneticPr fontId="1"/>
  <conditionalFormatting sqref="X39:BN40">
    <cfRule type="expression" dxfId="34" priority="1">
      <formula>AND(NOT(ISBLANK(X39)),NOT(_xlfn.ISFORMULA(X39)))</formula>
    </cfRule>
  </conditionalFormatting>
  <conditionalFormatting sqref="AL41:BL41">
    <cfRule type="expression" dxfId="33" priority="2">
      <formula>$X$39="有"</formula>
    </cfRule>
  </conditionalFormatting>
  <dataValidations count="5">
    <dataValidation type="list" allowBlank="1" showInputMessage="1" showErrorMessage="1" sqref="X27:BN28 X36:BN37" xr:uid="{233F217D-9854-48F4-A09F-7CAB6BCB65B4}">
      <formula1>"（選択して下さい）,有,無"</formula1>
    </dataValidation>
    <dataValidation type="list" allowBlank="1" showInputMessage="1" sqref="AD65:BN65" xr:uid="{D95BF52A-C5BA-4537-B229-9D4B071B190E}">
      <formula1>"（最寄りの東北電力ネットワークの電柱をご記載ください。不明な場合は「不明」を選択してください。）,不明"</formula1>
    </dataValidation>
    <dataValidation type="list" allowBlank="1" showInputMessage="1" showErrorMessage="1" sqref="X42:BN43" xr:uid="{B737F9E9-CBDA-4B48-B2EC-1E94C85F598B}">
      <formula1>"（選択して下さい）,一般送配電事業者又は配電事業者と受給契約を締結予定（FIT制度の適用予定の場合）,上記以外の事業者と受給契約を締結予定（FIP制度の適用含む）,未定"</formula1>
    </dataValidation>
    <dataValidation type="list" allowBlank="1" showInputMessage="1" showErrorMessage="1" sqref="X62:BN62 X64:BN64" xr:uid="{28B2503A-6B69-4A36-958D-3BEE7EADB229}">
      <formula1>"（選択して下さい）,申込書に関する連絡先窓口と同じ,申込書（技術的事項）に関する連絡先窓口と同じ,その他連絡先（特記事項欄に記載）"</formula1>
    </dataValidation>
    <dataValidation type="list" allowBlank="1" showInputMessage="1" showErrorMessage="1" sqref="X39:BN40" xr:uid="{177D55EC-0DFC-4445-9864-17526E8575CB}">
      <formula1>"新規"</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colBreaks count="1" manualBreakCount="1">
    <brk id="67" min="1" max="68"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ED08B-8B3D-435B-9BB7-0A2DE5D902E1}">
  <sheetPr codeName="Sheet26">
    <pageSetUpPr fitToPage="1"/>
  </sheetPr>
  <dimension ref="B1:DE29"/>
  <sheetViews>
    <sheetView showGridLines="0" showRuler="0" zoomScale="90" zoomScaleNormal="90" zoomScaleSheetLayoutView="85" zoomScalePageLayoutView="40" workbookViewId="0">
      <selection activeCell="BC19" sqref="BC19:BX19"/>
    </sheetView>
  </sheetViews>
  <sheetFormatPr defaultColWidth="2" defaultRowHeight="18" customHeight="1" outlineLevelCol="1"/>
  <cols>
    <col min="1" max="102" width="2" style="1"/>
    <col min="103" max="103" width="24.33203125" style="1" bestFit="1" customWidth="1"/>
    <col min="104" max="104" width="3.83203125" style="1" bestFit="1" customWidth="1"/>
    <col min="105" max="105" width="16.58203125" style="1" bestFit="1" customWidth="1"/>
    <col min="106" max="108" width="6.75" style="1" hidden="1" customWidth="1" outlineLevel="1"/>
    <col min="109" max="109" width="2" style="1" collapsed="1"/>
    <col min="110" max="16384" width="2" style="1"/>
  </cols>
  <sheetData>
    <row r="1" spans="2:108" ht="18" customHeight="1" thickBot="1">
      <c r="CM1" s="593" t="s">
        <v>609</v>
      </c>
      <c r="CN1" s="593"/>
      <c r="CO1" s="593"/>
      <c r="CP1" s="593"/>
      <c r="CQ1" s="593"/>
      <c r="CR1" s="593"/>
      <c r="CS1" s="593"/>
      <c r="CT1" s="593"/>
      <c r="CU1" s="593"/>
      <c r="CV1" s="593"/>
      <c r="CW1" s="593"/>
    </row>
    <row r="2" spans="2:108" ht="22.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41"/>
      <c r="CJ2" s="905">
        <f>IF(様式1!$BC$4="","",様式1!$BC$4)</f>
        <v>2026</v>
      </c>
      <c r="CK2" s="905"/>
      <c r="CL2" s="905"/>
      <c r="CM2" s="976" t="s">
        <v>10</v>
      </c>
      <c r="CN2" s="976"/>
      <c r="CO2" s="905">
        <f>IF(様式1!$BH$4="","",様式1!$BH$4)</f>
        <v>2</v>
      </c>
      <c r="CP2" s="905"/>
      <c r="CQ2" s="976" t="s">
        <v>9</v>
      </c>
      <c r="CR2" s="976"/>
      <c r="CS2" s="905">
        <f>IF(様式1!$BL$4="","",様式1!$BL$4)</f>
        <v>9</v>
      </c>
      <c r="CT2" s="905"/>
      <c r="CU2" s="595" t="s">
        <v>8</v>
      </c>
      <c r="CV2" s="595"/>
      <c r="CW2" s="4"/>
      <c r="CY2" s="325" t="s">
        <v>553</v>
      </c>
      <c r="CZ2" s="319">
        <f>DD4</f>
        <v>0</v>
      </c>
      <c r="DA2" s="317" t="s">
        <v>554</v>
      </c>
    </row>
    <row r="3" spans="2:108" ht="18" customHeight="1">
      <c r="B3" s="721" t="s">
        <v>610</v>
      </c>
      <c r="C3" s="722"/>
      <c r="D3" s="722"/>
      <c r="E3" s="722"/>
      <c r="F3" s="722"/>
      <c r="G3" s="722"/>
      <c r="H3" s="722"/>
      <c r="I3" s="722"/>
      <c r="J3" s="722"/>
      <c r="K3" s="722"/>
      <c r="L3" s="722"/>
      <c r="M3" s="722"/>
      <c r="N3" s="722"/>
      <c r="O3" s="722"/>
      <c r="P3" s="722"/>
      <c r="Q3" s="722"/>
      <c r="R3" s="722"/>
      <c r="S3" s="722"/>
      <c r="T3" s="722"/>
      <c r="U3" s="722"/>
      <c r="V3" s="722"/>
      <c r="W3" s="722"/>
      <c r="X3" s="722"/>
      <c r="Y3" s="722"/>
      <c r="Z3" s="722"/>
      <c r="AA3" s="722"/>
      <c r="AB3" s="722"/>
      <c r="AC3" s="722"/>
      <c r="AD3" s="722"/>
      <c r="AE3" s="722"/>
      <c r="AF3" s="722"/>
      <c r="AG3" s="722"/>
      <c r="AH3" s="722"/>
      <c r="AI3" s="722"/>
      <c r="AJ3" s="722"/>
      <c r="AK3" s="722"/>
      <c r="AL3" s="722"/>
      <c r="AM3" s="722"/>
      <c r="AN3" s="722"/>
      <c r="AO3" s="722"/>
      <c r="AP3" s="722"/>
      <c r="AQ3" s="722"/>
      <c r="AR3" s="722"/>
      <c r="AS3" s="722"/>
      <c r="AT3" s="722"/>
      <c r="AU3" s="722"/>
      <c r="AV3" s="722"/>
      <c r="AW3" s="722"/>
      <c r="AX3" s="722"/>
      <c r="AY3" s="722"/>
      <c r="AZ3" s="722"/>
      <c r="BA3" s="722"/>
      <c r="BB3" s="722"/>
      <c r="BC3" s="722"/>
      <c r="BD3" s="722"/>
      <c r="BE3" s="722"/>
      <c r="BF3" s="722"/>
      <c r="BG3" s="722"/>
      <c r="BH3" s="722"/>
      <c r="BI3" s="722"/>
      <c r="BJ3" s="722"/>
      <c r="BK3" s="722"/>
      <c r="BL3" s="722"/>
      <c r="BM3" s="722"/>
      <c r="BN3" s="722"/>
      <c r="BO3" s="722"/>
      <c r="BP3" s="722"/>
      <c r="BQ3" s="722"/>
      <c r="BR3" s="722"/>
      <c r="BS3" s="722"/>
      <c r="BT3" s="722"/>
      <c r="BU3" s="722"/>
      <c r="BV3" s="722"/>
      <c r="BW3" s="722"/>
      <c r="BX3" s="722"/>
      <c r="BY3" s="722"/>
      <c r="BZ3" s="722"/>
      <c r="CA3" s="722"/>
      <c r="CB3" s="722"/>
      <c r="CC3" s="722"/>
      <c r="CD3" s="722"/>
      <c r="CE3" s="722"/>
      <c r="CF3" s="722"/>
      <c r="CG3" s="722"/>
      <c r="CH3" s="722"/>
      <c r="CI3" s="722"/>
      <c r="CJ3" s="722"/>
      <c r="CK3" s="722"/>
      <c r="CL3" s="722"/>
      <c r="CM3" s="722"/>
      <c r="CN3" s="722"/>
      <c r="CO3" s="722"/>
      <c r="CP3" s="722"/>
      <c r="CQ3" s="722"/>
      <c r="CR3" s="722"/>
      <c r="CS3" s="722"/>
      <c r="CT3" s="722"/>
      <c r="CU3" s="722"/>
      <c r="CV3" s="722"/>
      <c r="CW3" s="723"/>
      <c r="DB3" s="315" t="s">
        <v>555</v>
      </c>
      <c r="DC3" s="315" t="s">
        <v>556</v>
      </c>
      <c r="DD3" s="315" t="s">
        <v>557</v>
      </c>
    </row>
    <row r="4" spans="2:108" ht="18" customHeight="1" thickBot="1">
      <c r="B4" s="130"/>
      <c r="C4" s="131"/>
      <c r="D4" s="1" t="s">
        <v>414</v>
      </c>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2"/>
      <c r="DB4" s="320">
        <f>SUM(DB6:DB13)</f>
        <v>1</v>
      </c>
      <c r="DC4" s="320">
        <f t="shared" ref="DC4:DD4" si="0">SUM(DC6:DC13)</f>
        <v>1</v>
      </c>
      <c r="DD4" s="320">
        <f t="shared" si="0"/>
        <v>0</v>
      </c>
    </row>
    <row r="5" spans="2:108" ht="3.75" customHeight="1">
      <c r="B5" s="130"/>
      <c r="C5" s="131"/>
      <c r="D5" s="155"/>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c r="AJ5" s="342"/>
      <c r="AK5" s="342"/>
      <c r="AL5" s="342"/>
      <c r="AM5" s="342"/>
      <c r="AN5" s="342"/>
      <c r="AO5" s="342"/>
      <c r="AP5" s="342"/>
      <c r="AQ5" s="342"/>
      <c r="AR5" s="342"/>
      <c r="AS5" s="342"/>
      <c r="AT5" s="342"/>
      <c r="AU5" s="342"/>
      <c r="AV5" s="342"/>
      <c r="AW5" s="342"/>
      <c r="AX5" s="342"/>
      <c r="AY5" s="342"/>
      <c r="AZ5" s="342"/>
      <c r="BA5" s="342"/>
      <c r="BB5" s="342"/>
      <c r="BC5" s="342"/>
      <c r="BD5" s="342"/>
      <c r="BE5" s="342"/>
      <c r="BF5" s="342"/>
      <c r="BG5" s="342"/>
      <c r="BH5" s="342"/>
      <c r="BI5" s="342"/>
      <c r="BJ5" s="342"/>
      <c r="BK5" s="342"/>
      <c r="BL5" s="342"/>
      <c r="BM5" s="342"/>
      <c r="BN5" s="342"/>
      <c r="BO5" s="342"/>
      <c r="BP5" s="342"/>
      <c r="BQ5" s="342"/>
      <c r="BR5" s="342"/>
      <c r="BS5" s="342"/>
      <c r="BT5" s="342"/>
      <c r="BU5" s="342"/>
      <c r="BV5" s="342"/>
      <c r="BW5" s="342"/>
      <c r="BX5" s="342"/>
      <c r="BY5" s="342"/>
      <c r="BZ5" s="342"/>
      <c r="CA5" s="342"/>
      <c r="CB5" s="342"/>
      <c r="CC5" s="342"/>
      <c r="CD5" s="342"/>
      <c r="CE5" s="342"/>
      <c r="CF5" s="342"/>
      <c r="CG5" s="342"/>
      <c r="CH5" s="342"/>
      <c r="CI5" s="342"/>
      <c r="CJ5" s="342"/>
      <c r="CK5" s="342"/>
      <c r="CL5" s="342"/>
      <c r="CM5" s="342"/>
      <c r="CN5" s="342"/>
      <c r="CO5" s="342"/>
      <c r="CP5" s="342"/>
      <c r="CQ5" s="342"/>
      <c r="CR5" s="342"/>
      <c r="CS5" s="342"/>
      <c r="CT5" s="342"/>
      <c r="CU5" s="342"/>
      <c r="CV5" s="343"/>
      <c r="CW5" s="132"/>
    </row>
    <row r="6" spans="2:108" ht="18" customHeight="1">
      <c r="B6" s="130"/>
      <c r="C6" s="131"/>
      <c r="D6" s="173" t="s">
        <v>628</v>
      </c>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c r="AJ6" s="344"/>
      <c r="AK6" s="344"/>
      <c r="AL6" s="344"/>
      <c r="AM6" s="344"/>
      <c r="AN6" s="344"/>
      <c r="AO6" s="344"/>
      <c r="AP6" s="344"/>
      <c r="AQ6" s="344"/>
      <c r="AR6" s="344"/>
      <c r="AS6" s="344"/>
      <c r="AT6" s="344"/>
      <c r="AU6" s="344"/>
      <c r="AV6" s="344"/>
      <c r="AW6" s="344"/>
      <c r="AX6" s="344"/>
      <c r="AY6" s="344"/>
      <c r="AZ6" s="345"/>
      <c r="BA6" s="345" t="s">
        <v>629</v>
      </c>
      <c r="BB6" s="344"/>
      <c r="BC6" s="977" t="str">
        <f>IF(様式1!X32="","",様式1!X32)</f>
        <v>秋田県大館市比内町扇田字蟹沢 26-1,27,30,35-1,35-2,35-3,36,38,43-1,45-1,46,48-1,99-1,100-1,101,102-1</v>
      </c>
      <c r="BD6" s="977"/>
      <c r="BE6" s="977"/>
      <c r="BF6" s="977"/>
      <c r="BG6" s="977"/>
      <c r="BH6" s="977"/>
      <c r="BI6" s="977"/>
      <c r="BJ6" s="977"/>
      <c r="BK6" s="977"/>
      <c r="BL6" s="977"/>
      <c r="BM6" s="977"/>
      <c r="BN6" s="977"/>
      <c r="BO6" s="977"/>
      <c r="BP6" s="977"/>
      <c r="BQ6" s="977"/>
      <c r="BR6" s="977"/>
      <c r="BS6" s="977"/>
      <c r="BT6" s="977"/>
      <c r="BU6" s="977"/>
      <c r="BV6" s="977"/>
      <c r="BW6" s="977"/>
      <c r="BX6" s="977"/>
      <c r="BY6" s="977"/>
      <c r="BZ6" s="977"/>
      <c r="CA6" s="977"/>
      <c r="CB6" s="977"/>
      <c r="CC6" s="977"/>
      <c r="CD6" s="977"/>
      <c r="CE6" s="977"/>
      <c r="CF6" s="977"/>
      <c r="CG6" s="978"/>
      <c r="CH6" s="979" t="s">
        <v>713</v>
      </c>
      <c r="CI6" s="979"/>
      <c r="CJ6" s="979"/>
      <c r="CK6" s="979"/>
      <c r="CL6" s="979"/>
      <c r="CM6" s="979"/>
      <c r="CN6" s="979"/>
      <c r="CO6" s="979"/>
      <c r="CP6" s="979"/>
      <c r="CQ6" s="979"/>
      <c r="CR6" s="979"/>
      <c r="CS6" s="979"/>
      <c r="CT6" s="979"/>
      <c r="CV6" s="158"/>
      <c r="CW6" s="6"/>
      <c r="DB6" s="318">
        <v>1</v>
      </c>
      <c r="DC6" s="318">
        <f>IF(OR(CH6="確認して✔を選択して下さい",CH6=""),0,COUNTA(CH6))</f>
        <v>1</v>
      </c>
      <c r="DD6" s="318">
        <f t="shared" ref="DD6" si="1">DB6-DC6</f>
        <v>0</v>
      </c>
    </row>
    <row r="7" spans="2:108" ht="3" customHeight="1" thickBot="1">
      <c r="B7" s="5"/>
      <c r="D7" s="159"/>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980"/>
      <c r="AG7" s="980"/>
      <c r="AH7" s="980"/>
      <c r="AI7" s="980"/>
      <c r="AJ7" s="980"/>
      <c r="AK7" s="980"/>
      <c r="AL7" s="980"/>
      <c r="AM7" s="980"/>
      <c r="AN7" s="980"/>
      <c r="AO7" s="980"/>
      <c r="AP7" s="980"/>
      <c r="AQ7" s="980"/>
      <c r="AR7" s="980"/>
      <c r="AS7" s="980"/>
      <c r="AT7" s="980"/>
      <c r="AU7" s="980"/>
      <c r="AV7" s="980"/>
      <c r="AW7" s="980"/>
      <c r="AX7" s="980"/>
      <c r="AY7" s="980"/>
      <c r="AZ7" s="980"/>
      <c r="BA7" s="980"/>
      <c r="BB7" s="980"/>
      <c r="BC7" s="980"/>
      <c r="BD7" s="980"/>
      <c r="BE7" s="980"/>
      <c r="BF7" s="980"/>
      <c r="BG7" s="980"/>
      <c r="BH7" s="980"/>
      <c r="BI7" s="980"/>
      <c r="BJ7" s="980"/>
      <c r="BK7" s="980"/>
      <c r="BL7" s="980"/>
      <c r="BM7" s="98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5"/>
      <c r="CM7" s="165"/>
      <c r="CN7" s="165"/>
      <c r="CO7" s="165"/>
      <c r="CP7" s="165"/>
      <c r="CQ7" s="165"/>
      <c r="CR7" s="165"/>
      <c r="CS7" s="165"/>
      <c r="CT7" s="165"/>
      <c r="CU7" s="165"/>
      <c r="CV7" s="166"/>
      <c r="CW7" s="6"/>
      <c r="DB7" s="326"/>
      <c r="DC7" s="326"/>
      <c r="DD7" s="326"/>
    </row>
    <row r="8" spans="2:108" ht="18" customHeight="1">
      <c r="B8" s="5"/>
      <c r="AE8" s="427"/>
      <c r="AF8" s="427"/>
      <c r="AG8" s="427"/>
      <c r="AH8" s="427"/>
      <c r="AI8" s="125"/>
      <c r="AJ8" s="125"/>
      <c r="AK8" s="125"/>
      <c r="AL8" s="125"/>
      <c r="AM8" s="125"/>
      <c r="AN8" s="427"/>
      <c r="AO8" s="427"/>
      <c r="AP8" s="427"/>
      <c r="AQ8" s="427"/>
      <c r="AR8" s="427"/>
      <c r="AS8" s="427"/>
      <c r="AT8" s="427"/>
      <c r="AU8" s="427"/>
      <c r="AV8" s="427"/>
      <c r="AW8" s="427"/>
      <c r="AX8" s="427"/>
      <c r="AY8" s="427"/>
      <c r="AZ8" s="427"/>
      <c r="BA8" s="427"/>
      <c r="BB8" s="427"/>
      <c r="BC8" s="427"/>
      <c r="BD8" s="427"/>
      <c r="BE8" s="427"/>
      <c r="BF8" s="427"/>
      <c r="BG8" s="427"/>
      <c r="BH8" s="427"/>
      <c r="BI8" s="427"/>
      <c r="BJ8" s="427"/>
      <c r="BK8" s="427"/>
      <c r="BL8" s="427"/>
      <c r="BM8" s="427"/>
      <c r="BN8" s="427"/>
      <c r="BO8" s="427"/>
      <c r="BP8" s="427"/>
      <c r="BQ8" s="427"/>
      <c r="BR8" s="427"/>
      <c r="BS8" s="427"/>
      <c r="BT8" s="427"/>
      <c r="BU8" s="427"/>
      <c r="BV8" s="427"/>
      <c r="BW8" s="427"/>
      <c r="BX8" s="427"/>
      <c r="BY8" s="427"/>
      <c r="BZ8" s="427"/>
      <c r="CA8" s="427"/>
      <c r="CB8" s="427"/>
      <c r="CC8" s="427"/>
      <c r="CD8" s="427"/>
      <c r="CE8" s="427"/>
      <c r="CF8" s="427"/>
      <c r="CG8" s="427"/>
      <c r="CH8" s="427"/>
      <c r="CI8" s="427"/>
      <c r="CJ8" s="427"/>
      <c r="CK8" s="427"/>
      <c r="CL8" s="427"/>
      <c r="CM8" s="427"/>
      <c r="CW8" s="6"/>
    </row>
    <row r="9" spans="2:108" ht="18" customHeight="1">
      <c r="B9" s="5"/>
      <c r="N9" s="965" t="s">
        <v>611</v>
      </c>
      <c r="O9" s="965"/>
      <c r="P9" s="965"/>
      <c r="Q9" s="965" t="s">
        <v>612</v>
      </c>
      <c r="R9" s="965"/>
      <c r="S9" s="965"/>
      <c r="T9" s="965"/>
      <c r="U9" s="965"/>
      <c r="V9" s="965"/>
      <c r="W9" s="965"/>
      <c r="X9" s="965"/>
      <c r="Y9" s="965"/>
      <c r="Z9" s="965"/>
      <c r="AA9" s="965"/>
      <c r="AB9" s="965"/>
      <c r="AC9" s="965"/>
      <c r="AD9" s="965"/>
      <c r="AE9" s="965"/>
      <c r="AF9" s="965"/>
      <c r="AG9" s="965"/>
      <c r="AH9" s="965"/>
      <c r="AI9" s="973" t="s">
        <v>613</v>
      </c>
      <c r="AJ9" s="621"/>
      <c r="AK9" s="621"/>
      <c r="AL9" s="621"/>
      <c r="AM9" s="974"/>
      <c r="AN9" s="965" t="s">
        <v>614</v>
      </c>
      <c r="AO9" s="965"/>
      <c r="AP9" s="965"/>
      <c r="AQ9" s="965"/>
      <c r="AR9" s="965" t="s">
        <v>615</v>
      </c>
      <c r="AS9" s="965"/>
      <c r="AT9" s="965"/>
      <c r="AU9" s="965"/>
      <c r="AV9" s="965" t="s">
        <v>616</v>
      </c>
      <c r="AW9" s="965"/>
      <c r="AX9" s="965"/>
      <c r="AY9" s="965"/>
      <c r="AZ9" s="965"/>
      <c r="BA9" s="965"/>
      <c r="BB9" s="965"/>
      <c r="BC9" s="965" t="s">
        <v>617</v>
      </c>
      <c r="BD9" s="965"/>
      <c r="BE9" s="965"/>
      <c r="BF9" s="965"/>
      <c r="BG9" s="965"/>
      <c r="BH9" s="965"/>
      <c r="BI9" s="965"/>
      <c r="BJ9" s="965"/>
      <c r="BK9" s="965"/>
      <c r="BL9" s="965"/>
      <c r="BM9" s="965"/>
      <c r="BN9" s="965"/>
      <c r="BO9" s="965"/>
      <c r="BP9" s="965"/>
      <c r="BQ9" s="965"/>
      <c r="BR9" s="965"/>
      <c r="BS9" s="965"/>
      <c r="BT9" s="965"/>
      <c r="BU9" s="965"/>
      <c r="BV9" s="965"/>
      <c r="BW9" s="965"/>
      <c r="BX9" s="965"/>
      <c r="BY9" s="973" t="s">
        <v>618</v>
      </c>
      <c r="BZ9" s="621"/>
      <c r="CA9" s="621"/>
      <c r="CB9" s="621"/>
      <c r="CC9" s="621"/>
      <c r="CD9" s="621"/>
      <c r="CE9" s="621"/>
      <c r="CF9" s="621"/>
      <c r="CG9" s="621"/>
      <c r="CH9" s="621"/>
      <c r="CI9" s="974"/>
      <c r="CJ9" s="965" t="s">
        <v>619</v>
      </c>
      <c r="CK9" s="965"/>
      <c r="CL9" s="965"/>
      <c r="CM9" s="965"/>
      <c r="CN9" s="965"/>
      <c r="CO9" s="965"/>
      <c r="CP9" s="965"/>
      <c r="CQ9" s="965"/>
      <c r="CR9" s="965"/>
      <c r="CS9" s="965"/>
      <c r="CT9" s="965"/>
      <c r="CW9" s="6"/>
    </row>
    <row r="10" spans="2:108" ht="54" customHeight="1">
      <c r="B10" s="5"/>
      <c r="N10" s="965">
        <v>1</v>
      </c>
      <c r="O10" s="965"/>
      <c r="P10" s="965"/>
      <c r="Q10" s="966" t="s">
        <v>724</v>
      </c>
      <c r="R10" s="967"/>
      <c r="S10" s="967"/>
      <c r="T10" s="967"/>
      <c r="U10" s="967"/>
      <c r="V10" s="967"/>
      <c r="W10" s="967"/>
      <c r="X10" s="967"/>
      <c r="Y10" s="967"/>
      <c r="Z10" s="967"/>
      <c r="AA10" s="967"/>
      <c r="AB10" s="967"/>
      <c r="AC10" s="967"/>
      <c r="AD10" s="967"/>
      <c r="AE10" s="967"/>
      <c r="AF10" s="967"/>
      <c r="AG10" s="967"/>
      <c r="AH10" s="968"/>
      <c r="AI10" s="966" t="s">
        <v>717</v>
      </c>
      <c r="AJ10" s="969"/>
      <c r="AK10" s="969"/>
      <c r="AL10" s="969"/>
      <c r="AM10" s="970"/>
      <c r="AN10" s="971" t="s">
        <v>718</v>
      </c>
      <c r="AO10" s="972"/>
      <c r="AP10" s="972"/>
      <c r="AQ10" s="972"/>
      <c r="AR10" s="964" t="s">
        <v>719</v>
      </c>
      <c r="AS10" s="964"/>
      <c r="AT10" s="964"/>
      <c r="AU10" s="964"/>
      <c r="AV10" s="964" t="s">
        <v>720</v>
      </c>
      <c r="AW10" s="964"/>
      <c r="AX10" s="964"/>
      <c r="AY10" s="964"/>
      <c r="AZ10" s="964"/>
      <c r="BA10" s="964"/>
      <c r="BB10" s="964"/>
      <c r="BC10" s="971" t="s">
        <v>752</v>
      </c>
      <c r="BD10" s="972"/>
      <c r="BE10" s="972"/>
      <c r="BF10" s="972"/>
      <c r="BG10" s="972"/>
      <c r="BH10" s="972"/>
      <c r="BI10" s="972"/>
      <c r="BJ10" s="972"/>
      <c r="BK10" s="972"/>
      <c r="BL10" s="972"/>
      <c r="BM10" s="972"/>
      <c r="BN10" s="972"/>
      <c r="BO10" s="972"/>
      <c r="BP10" s="972"/>
      <c r="BQ10" s="972"/>
      <c r="BR10" s="972"/>
      <c r="BS10" s="972"/>
      <c r="BT10" s="972"/>
      <c r="BU10" s="972"/>
      <c r="BV10" s="972"/>
      <c r="BW10" s="972"/>
      <c r="BX10" s="972"/>
      <c r="BY10" s="975" t="s">
        <v>645</v>
      </c>
      <c r="BZ10" s="975"/>
      <c r="CA10" s="975"/>
      <c r="CB10" s="975"/>
      <c r="CC10" s="975"/>
      <c r="CD10" s="975"/>
      <c r="CE10" s="975"/>
      <c r="CF10" s="975"/>
      <c r="CG10" s="975"/>
      <c r="CH10" s="975"/>
      <c r="CI10" s="975"/>
      <c r="CJ10" s="975" t="s">
        <v>687</v>
      </c>
      <c r="CK10" s="975"/>
      <c r="CL10" s="975"/>
      <c r="CM10" s="975"/>
      <c r="CN10" s="975"/>
      <c r="CO10" s="975"/>
      <c r="CP10" s="975"/>
      <c r="CQ10" s="975"/>
      <c r="CR10" s="975"/>
      <c r="CS10" s="975"/>
      <c r="CT10" s="975"/>
      <c r="CW10" s="6"/>
    </row>
    <row r="11" spans="2:108" ht="54" customHeight="1">
      <c r="B11" s="5"/>
      <c r="N11" s="965">
        <v>2</v>
      </c>
      <c r="O11" s="965"/>
      <c r="P11" s="965"/>
      <c r="Q11" s="971" t="s">
        <v>738</v>
      </c>
      <c r="R11" s="972"/>
      <c r="S11" s="972"/>
      <c r="T11" s="972"/>
      <c r="U11" s="972"/>
      <c r="V11" s="972"/>
      <c r="W11" s="972"/>
      <c r="X11" s="972"/>
      <c r="Y11" s="972"/>
      <c r="Z11" s="972"/>
      <c r="AA11" s="972"/>
      <c r="AB11" s="972"/>
      <c r="AC11" s="972"/>
      <c r="AD11" s="972"/>
      <c r="AE11" s="972"/>
      <c r="AF11" s="972"/>
      <c r="AG11" s="972"/>
      <c r="AH11" s="972"/>
      <c r="AI11" s="966" t="s">
        <v>717</v>
      </c>
      <c r="AJ11" s="969"/>
      <c r="AK11" s="969"/>
      <c r="AL11" s="969"/>
      <c r="AM11" s="970"/>
      <c r="AN11" s="971" t="s">
        <v>718</v>
      </c>
      <c r="AO11" s="972"/>
      <c r="AP11" s="972"/>
      <c r="AQ11" s="972"/>
      <c r="AR11" s="964" t="s">
        <v>721</v>
      </c>
      <c r="AS11" s="964"/>
      <c r="AT11" s="964"/>
      <c r="AU11" s="964"/>
      <c r="AV11" s="964" t="s">
        <v>722</v>
      </c>
      <c r="AW11" s="964"/>
      <c r="AX11" s="964"/>
      <c r="AY11" s="964"/>
      <c r="AZ11" s="964"/>
      <c r="BA11" s="964"/>
      <c r="BB11" s="964"/>
      <c r="BC11" s="972" t="s">
        <v>749</v>
      </c>
      <c r="BD11" s="972"/>
      <c r="BE11" s="972"/>
      <c r="BF11" s="972"/>
      <c r="BG11" s="972"/>
      <c r="BH11" s="972"/>
      <c r="BI11" s="972"/>
      <c r="BJ11" s="972"/>
      <c r="BK11" s="972"/>
      <c r="BL11" s="972"/>
      <c r="BM11" s="972"/>
      <c r="BN11" s="972"/>
      <c r="BO11" s="972"/>
      <c r="BP11" s="972"/>
      <c r="BQ11" s="972"/>
      <c r="BR11" s="972"/>
      <c r="BS11" s="972"/>
      <c r="BT11" s="972"/>
      <c r="BU11" s="972"/>
      <c r="BV11" s="972"/>
      <c r="BW11" s="972"/>
      <c r="BX11" s="972"/>
      <c r="BY11" s="975" t="s">
        <v>667</v>
      </c>
      <c r="BZ11" s="975"/>
      <c r="CA11" s="975"/>
      <c r="CB11" s="975"/>
      <c r="CC11" s="975"/>
      <c r="CD11" s="975"/>
      <c r="CE11" s="975"/>
      <c r="CF11" s="975"/>
      <c r="CG11" s="975"/>
      <c r="CH11" s="975"/>
      <c r="CI11" s="975"/>
      <c r="CJ11" s="964" t="s">
        <v>750</v>
      </c>
      <c r="CK11" s="964"/>
      <c r="CL11" s="964"/>
      <c r="CM11" s="964"/>
      <c r="CN11" s="964"/>
      <c r="CO11" s="964"/>
      <c r="CP11" s="964"/>
      <c r="CQ11" s="964"/>
      <c r="CR11" s="964"/>
      <c r="CS11" s="964"/>
      <c r="CT11" s="964"/>
      <c r="CW11" s="6"/>
    </row>
    <row r="12" spans="2:108" ht="54" customHeight="1">
      <c r="B12" s="5"/>
      <c r="N12" s="965">
        <v>3</v>
      </c>
      <c r="O12" s="965"/>
      <c r="P12" s="965"/>
      <c r="Q12" s="971" t="s">
        <v>723</v>
      </c>
      <c r="R12" s="972"/>
      <c r="S12" s="972"/>
      <c r="T12" s="972"/>
      <c r="U12" s="972"/>
      <c r="V12" s="972"/>
      <c r="W12" s="972"/>
      <c r="X12" s="972"/>
      <c r="Y12" s="972"/>
      <c r="Z12" s="972"/>
      <c r="AA12" s="972"/>
      <c r="AB12" s="972"/>
      <c r="AC12" s="972"/>
      <c r="AD12" s="972"/>
      <c r="AE12" s="972"/>
      <c r="AF12" s="972"/>
      <c r="AG12" s="972"/>
      <c r="AH12" s="972"/>
      <c r="AI12" s="966" t="s">
        <v>717</v>
      </c>
      <c r="AJ12" s="969"/>
      <c r="AK12" s="969"/>
      <c r="AL12" s="969"/>
      <c r="AM12" s="970"/>
      <c r="AN12" s="971" t="s">
        <v>718</v>
      </c>
      <c r="AO12" s="972"/>
      <c r="AP12" s="972"/>
      <c r="AQ12" s="972"/>
      <c r="AR12" s="964" t="s">
        <v>721</v>
      </c>
      <c r="AS12" s="964"/>
      <c r="AT12" s="964"/>
      <c r="AU12" s="964"/>
      <c r="AV12" s="964" t="s">
        <v>725</v>
      </c>
      <c r="AW12" s="964"/>
      <c r="AX12" s="964"/>
      <c r="AY12" s="964"/>
      <c r="AZ12" s="964"/>
      <c r="BA12" s="964"/>
      <c r="BB12" s="964"/>
      <c r="BC12" s="971" t="s">
        <v>753</v>
      </c>
      <c r="BD12" s="972"/>
      <c r="BE12" s="972"/>
      <c r="BF12" s="972"/>
      <c r="BG12" s="972"/>
      <c r="BH12" s="972"/>
      <c r="BI12" s="972"/>
      <c r="BJ12" s="972"/>
      <c r="BK12" s="972"/>
      <c r="BL12" s="972"/>
      <c r="BM12" s="972"/>
      <c r="BN12" s="972"/>
      <c r="BO12" s="972"/>
      <c r="BP12" s="972"/>
      <c r="BQ12" s="972"/>
      <c r="BR12" s="972"/>
      <c r="BS12" s="972"/>
      <c r="BT12" s="972"/>
      <c r="BU12" s="972"/>
      <c r="BV12" s="972"/>
      <c r="BW12" s="972"/>
      <c r="BX12" s="972"/>
      <c r="BY12" s="975" t="s">
        <v>645</v>
      </c>
      <c r="BZ12" s="975"/>
      <c r="CA12" s="975"/>
      <c r="CB12" s="975"/>
      <c r="CC12" s="975"/>
      <c r="CD12" s="975"/>
      <c r="CE12" s="975"/>
      <c r="CF12" s="975"/>
      <c r="CG12" s="975"/>
      <c r="CH12" s="975"/>
      <c r="CI12" s="975"/>
      <c r="CJ12" s="975" t="s">
        <v>687</v>
      </c>
      <c r="CK12" s="975"/>
      <c r="CL12" s="975"/>
      <c r="CM12" s="975"/>
      <c r="CN12" s="975"/>
      <c r="CO12" s="975"/>
      <c r="CP12" s="975"/>
      <c r="CQ12" s="975"/>
      <c r="CR12" s="975"/>
      <c r="CS12" s="975"/>
      <c r="CT12" s="975"/>
      <c r="CW12" s="6"/>
    </row>
    <row r="13" spans="2:108" ht="54" customHeight="1">
      <c r="B13" s="5"/>
      <c r="N13" s="965">
        <v>4</v>
      </c>
      <c r="O13" s="965"/>
      <c r="P13" s="965"/>
      <c r="Q13" s="971" t="s">
        <v>726</v>
      </c>
      <c r="R13" s="972"/>
      <c r="S13" s="972"/>
      <c r="T13" s="972"/>
      <c r="U13" s="972"/>
      <c r="V13" s="972"/>
      <c r="W13" s="972"/>
      <c r="X13" s="972"/>
      <c r="Y13" s="972"/>
      <c r="Z13" s="972"/>
      <c r="AA13" s="972"/>
      <c r="AB13" s="972"/>
      <c r="AC13" s="972"/>
      <c r="AD13" s="972"/>
      <c r="AE13" s="972"/>
      <c r="AF13" s="972"/>
      <c r="AG13" s="972"/>
      <c r="AH13" s="972"/>
      <c r="AI13" s="966" t="s">
        <v>717</v>
      </c>
      <c r="AJ13" s="969"/>
      <c r="AK13" s="969"/>
      <c r="AL13" s="969"/>
      <c r="AM13" s="970"/>
      <c r="AN13" s="971" t="s">
        <v>718</v>
      </c>
      <c r="AO13" s="972"/>
      <c r="AP13" s="972"/>
      <c r="AQ13" s="972"/>
      <c r="AR13" s="964" t="s">
        <v>721</v>
      </c>
      <c r="AS13" s="964"/>
      <c r="AT13" s="964"/>
      <c r="AU13" s="964"/>
      <c r="AV13" s="964" t="s">
        <v>727</v>
      </c>
      <c r="AW13" s="964"/>
      <c r="AX13" s="964"/>
      <c r="AY13" s="964"/>
      <c r="AZ13" s="964"/>
      <c r="BA13" s="964"/>
      <c r="BB13" s="964"/>
      <c r="BC13" s="972" t="s">
        <v>749</v>
      </c>
      <c r="BD13" s="972"/>
      <c r="BE13" s="972"/>
      <c r="BF13" s="972"/>
      <c r="BG13" s="972"/>
      <c r="BH13" s="972"/>
      <c r="BI13" s="972"/>
      <c r="BJ13" s="972"/>
      <c r="BK13" s="972"/>
      <c r="BL13" s="972"/>
      <c r="BM13" s="972"/>
      <c r="BN13" s="972"/>
      <c r="BO13" s="972"/>
      <c r="BP13" s="972"/>
      <c r="BQ13" s="972"/>
      <c r="BR13" s="972"/>
      <c r="BS13" s="972"/>
      <c r="BT13" s="972"/>
      <c r="BU13" s="972"/>
      <c r="BV13" s="972"/>
      <c r="BW13" s="972"/>
      <c r="BX13" s="972"/>
      <c r="BY13" s="975" t="s">
        <v>667</v>
      </c>
      <c r="BZ13" s="975"/>
      <c r="CA13" s="975"/>
      <c r="CB13" s="975"/>
      <c r="CC13" s="975"/>
      <c r="CD13" s="975"/>
      <c r="CE13" s="975"/>
      <c r="CF13" s="975"/>
      <c r="CG13" s="975"/>
      <c r="CH13" s="975"/>
      <c r="CI13" s="975"/>
      <c r="CJ13" s="964" t="s">
        <v>750</v>
      </c>
      <c r="CK13" s="964"/>
      <c r="CL13" s="964"/>
      <c r="CM13" s="964"/>
      <c r="CN13" s="964"/>
      <c r="CO13" s="964"/>
      <c r="CP13" s="964"/>
      <c r="CQ13" s="964"/>
      <c r="CR13" s="964"/>
      <c r="CS13" s="964"/>
      <c r="CT13" s="964"/>
      <c r="CW13" s="6"/>
    </row>
    <row r="14" spans="2:108" ht="54" customHeight="1">
      <c r="B14" s="5"/>
      <c r="N14" s="965">
        <v>5</v>
      </c>
      <c r="O14" s="965"/>
      <c r="P14" s="965"/>
      <c r="Q14" s="971" t="s">
        <v>728</v>
      </c>
      <c r="R14" s="972"/>
      <c r="S14" s="972"/>
      <c r="T14" s="972"/>
      <c r="U14" s="972"/>
      <c r="V14" s="972"/>
      <c r="W14" s="972"/>
      <c r="X14" s="972"/>
      <c r="Y14" s="972"/>
      <c r="Z14" s="972"/>
      <c r="AA14" s="972"/>
      <c r="AB14" s="972"/>
      <c r="AC14" s="972"/>
      <c r="AD14" s="972"/>
      <c r="AE14" s="972"/>
      <c r="AF14" s="972"/>
      <c r="AG14" s="972"/>
      <c r="AH14" s="972"/>
      <c r="AI14" s="966" t="s">
        <v>717</v>
      </c>
      <c r="AJ14" s="969"/>
      <c r="AK14" s="969"/>
      <c r="AL14" s="969"/>
      <c r="AM14" s="970"/>
      <c r="AN14" s="971" t="s">
        <v>718</v>
      </c>
      <c r="AO14" s="972"/>
      <c r="AP14" s="972"/>
      <c r="AQ14" s="972"/>
      <c r="AR14" s="964" t="s">
        <v>719</v>
      </c>
      <c r="AS14" s="964"/>
      <c r="AT14" s="964"/>
      <c r="AU14" s="964"/>
      <c r="AV14" s="964" t="s">
        <v>729</v>
      </c>
      <c r="AW14" s="964"/>
      <c r="AX14" s="964"/>
      <c r="AY14" s="964"/>
      <c r="AZ14" s="964"/>
      <c r="BA14" s="964"/>
      <c r="BB14" s="964"/>
      <c r="BC14" s="971" t="s">
        <v>753</v>
      </c>
      <c r="BD14" s="972"/>
      <c r="BE14" s="972"/>
      <c r="BF14" s="972"/>
      <c r="BG14" s="972"/>
      <c r="BH14" s="972"/>
      <c r="BI14" s="972"/>
      <c r="BJ14" s="972"/>
      <c r="BK14" s="972"/>
      <c r="BL14" s="972"/>
      <c r="BM14" s="972"/>
      <c r="BN14" s="972"/>
      <c r="BO14" s="972"/>
      <c r="BP14" s="972"/>
      <c r="BQ14" s="972"/>
      <c r="BR14" s="972"/>
      <c r="BS14" s="972"/>
      <c r="BT14" s="972"/>
      <c r="BU14" s="972"/>
      <c r="BV14" s="972"/>
      <c r="BW14" s="972"/>
      <c r="BX14" s="972"/>
      <c r="BY14" s="975" t="s">
        <v>645</v>
      </c>
      <c r="BZ14" s="975"/>
      <c r="CA14" s="975"/>
      <c r="CB14" s="975"/>
      <c r="CC14" s="975"/>
      <c r="CD14" s="975"/>
      <c r="CE14" s="975"/>
      <c r="CF14" s="975"/>
      <c r="CG14" s="975"/>
      <c r="CH14" s="975"/>
      <c r="CI14" s="975"/>
      <c r="CJ14" s="975" t="s">
        <v>687</v>
      </c>
      <c r="CK14" s="975"/>
      <c r="CL14" s="975"/>
      <c r="CM14" s="975"/>
      <c r="CN14" s="975"/>
      <c r="CO14" s="975"/>
      <c r="CP14" s="975"/>
      <c r="CQ14" s="975"/>
      <c r="CR14" s="975"/>
      <c r="CS14" s="975"/>
      <c r="CT14" s="975"/>
      <c r="CW14" s="6"/>
    </row>
    <row r="15" spans="2:108" ht="54" customHeight="1">
      <c r="B15" s="5"/>
      <c r="N15" s="965">
        <v>6</v>
      </c>
      <c r="O15" s="965"/>
      <c r="P15" s="965"/>
      <c r="Q15" s="971" t="s">
        <v>730</v>
      </c>
      <c r="R15" s="972"/>
      <c r="S15" s="972"/>
      <c r="T15" s="972"/>
      <c r="U15" s="972"/>
      <c r="V15" s="972"/>
      <c r="W15" s="972"/>
      <c r="X15" s="972"/>
      <c r="Y15" s="972"/>
      <c r="Z15" s="972"/>
      <c r="AA15" s="972"/>
      <c r="AB15" s="972"/>
      <c r="AC15" s="972"/>
      <c r="AD15" s="972"/>
      <c r="AE15" s="972"/>
      <c r="AF15" s="972"/>
      <c r="AG15" s="972"/>
      <c r="AH15" s="972"/>
      <c r="AI15" s="966" t="s">
        <v>717</v>
      </c>
      <c r="AJ15" s="969"/>
      <c r="AK15" s="969"/>
      <c r="AL15" s="969"/>
      <c r="AM15" s="970"/>
      <c r="AN15" s="971" t="s">
        <v>718</v>
      </c>
      <c r="AO15" s="972"/>
      <c r="AP15" s="972"/>
      <c r="AQ15" s="972"/>
      <c r="AR15" s="964" t="s">
        <v>719</v>
      </c>
      <c r="AS15" s="964"/>
      <c r="AT15" s="964"/>
      <c r="AU15" s="964"/>
      <c r="AV15" s="964" t="s">
        <v>731</v>
      </c>
      <c r="AW15" s="964"/>
      <c r="AX15" s="964"/>
      <c r="AY15" s="964"/>
      <c r="AZ15" s="964"/>
      <c r="BA15" s="964"/>
      <c r="BB15" s="964"/>
      <c r="BC15" s="971" t="s">
        <v>753</v>
      </c>
      <c r="BD15" s="972"/>
      <c r="BE15" s="972"/>
      <c r="BF15" s="972"/>
      <c r="BG15" s="972"/>
      <c r="BH15" s="972"/>
      <c r="BI15" s="972"/>
      <c r="BJ15" s="972"/>
      <c r="BK15" s="972"/>
      <c r="BL15" s="972"/>
      <c r="BM15" s="972"/>
      <c r="BN15" s="972"/>
      <c r="BO15" s="972"/>
      <c r="BP15" s="972"/>
      <c r="BQ15" s="972"/>
      <c r="BR15" s="972"/>
      <c r="BS15" s="972"/>
      <c r="BT15" s="972"/>
      <c r="BU15" s="972"/>
      <c r="BV15" s="972"/>
      <c r="BW15" s="972"/>
      <c r="BX15" s="972"/>
      <c r="BY15" s="975" t="s">
        <v>645</v>
      </c>
      <c r="BZ15" s="975"/>
      <c r="CA15" s="975"/>
      <c r="CB15" s="975"/>
      <c r="CC15" s="975"/>
      <c r="CD15" s="975"/>
      <c r="CE15" s="975"/>
      <c r="CF15" s="975"/>
      <c r="CG15" s="975"/>
      <c r="CH15" s="975"/>
      <c r="CI15" s="975"/>
      <c r="CJ15" s="975" t="s">
        <v>687</v>
      </c>
      <c r="CK15" s="975"/>
      <c r="CL15" s="975"/>
      <c r="CM15" s="975"/>
      <c r="CN15" s="975"/>
      <c r="CO15" s="975"/>
      <c r="CP15" s="975"/>
      <c r="CQ15" s="975"/>
      <c r="CR15" s="975"/>
      <c r="CS15" s="975"/>
      <c r="CT15" s="975"/>
      <c r="CW15" s="6"/>
    </row>
    <row r="16" spans="2:108" ht="54" customHeight="1">
      <c r="B16" s="5"/>
      <c r="N16" s="965">
        <v>7</v>
      </c>
      <c r="O16" s="965"/>
      <c r="P16" s="965"/>
      <c r="Q16" s="971" t="s">
        <v>732</v>
      </c>
      <c r="R16" s="972"/>
      <c r="S16" s="972"/>
      <c r="T16" s="972"/>
      <c r="U16" s="972"/>
      <c r="V16" s="972"/>
      <c r="W16" s="972"/>
      <c r="X16" s="972"/>
      <c r="Y16" s="972"/>
      <c r="Z16" s="972"/>
      <c r="AA16" s="972"/>
      <c r="AB16" s="972"/>
      <c r="AC16" s="972"/>
      <c r="AD16" s="972"/>
      <c r="AE16" s="972"/>
      <c r="AF16" s="972"/>
      <c r="AG16" s="972"/>
      <c r="AH16" s="972"/>
      <c r="AI16" s="966" t="s">
        <v>717</v>
      </c>
      <c r="AJ16" s="969"/>
      <c r="AK16" s="969"/>
      <c r="AL16" s="969"/>
      <c r="AM16" s="970"/>
      <c r="AN16" s="971" t="s">
        <v>718</v>
      </c>
      <c r="AO16" s="972"/>
      <c r="AP16" s="972"/>
      <c r="AQ16" s="972"/>
      <c r="AR16" s="964" t="s">
        <v>721</v>
      </c>
      <c r="AS16" s="964"/>
      <c r="AT16" s="964"/>
      <c r="AU16" s="964"/>
      <c r="AV16" s="964" t="s">
        <v>733</v>
      </c>
      <c r="AW16" s="964"/>
      <c r="AX16" s="964"/>
      <c r="AY16" s="964"/>
      <c r="AZ16" s="964"/>
      <c r="BA16" s="964"/>
      <c r="BB16" s="964"/>
      <c r="BC16" s="971" t="s">
        <v>753</v>
      </c>
      <c r="BD16" s="972"/>
      <c r="BE16" s="972"/>
      <c r="BF16" s="972"/>
      <c r="BG16" s="972"/>
      <c r="BH16" s="972"/>
      <c r="BI16" s="972"/>
      <c r="BJ16" s="972"/>
      <c r="BK16" s="972"/>
      <c r="BL16" s="972"/>
      <c r="BM16" s="972"/>
      <c r="BN16" s="972"/>
      <c r="BO16" s="972"/>
      <c r="BP16" s="972"/>
      <c r="BQ16" s="972"/>
      <c r="BR16" s="972"/>
      <c r="BS16" s="972"/>
      <c r="BT16" s="972"/>
      <c r="BU16" s="972"/>
      <c r="BV16" s="972"/>
      <c r="BW16" s="972"/>
      <c r="BX16" s="972"/>
      <c r="BY16" s="975" t="s">
        <v>645</v>
      </c>
      <c r="BZ16" s="975"/>
      <c r="CA16" s="975"/>
      <c r="CB16" s="975"/>
      <c r="CC16" s="975"/>
      <c r="CD16" s="975"/>
      <c r="CE16" s="975"/>
      <c r="CF16" s="975"/>
      <c r="CG16" s="975"/>
      <c r="CH16" s="975"/>
      <c r="CI16" s="975"/>
      <c r="CJ16" s="975" t="s">
        <v>687</v>
      </c>
      <c r="CK16" s="975"/>
      <c r="CL16" s="975"/>
      <c r="CM16" s="975"/>
      <c r="CN16" s="975"/>
      <c r="CO16" s="975"/>
      <c r="CP16" s="975"/>
      <c r="CQ16" s="975"/>
      <c r="CR16" s="975"/>
      <c r="CS16" s="975"/>
      <c r="CT16" s="975"/>
      <c r="CW16" s="6"/>
    </row>
    <row r="17" spans="2:101" ht="54" customHeight="1">
      <c r="B17" s="5"/>
      <c r="N17" s="965">
        <v>8</v>
      </c>
      <c r="O17" s="965"/>
      <c r="P17" s="965"/>
      <c r="Q17" s="971" t="s">
        <v>734</v>
      </c>
      <c r="R17" s="972"/>
      <c r="S17" s="972"/>
      <c r="T17" s="972"/>
      <c r="U17" s="972"/>
      <c r="V17" s="972"/>
      <c r="W17" s="972"/>
      <c r="X17" s="972"/>
      <c r="Y17" s="972"/>
      <c r="Z17" s="972"/>
      <c r="AA17" s="972"/>
      <c r="AB17" s="972"/>
      <c r="AC17" s="972"/>
      <c r="AD17" s="972"/>
      <c r="AE17" s="972"/>
      <c r="AF17" s="972"/>
      <c r="AG17" s="972"/>
      <c r="AH17" s="972"/>
      <c r="AI17" s="966" t="s">
        <v>717</v>
      </c>
      <c r="AJ17" s="969"/>
      <c r="AK17" s="969"/>
      <c r="AL17" s="969"/>
      <c r="AM17" s="970"/>
      <c r="AN17" s="971" t="s">
        <v>718</v>
      </c>
      <c r="AO17" s="972"/>
      <c r="AP17" s="972"/>
      <c r="AQ17" s="972"/>
      <c r="AR17" s="964" t="s">
        <v>721</v>
      </c>
      <c r="AS17" s="964"/>
      <c r="AT17" s="964"/>
      <c r="AU17" s="964"/>
      <c r="AV17" s="964" t="s">
        <v>735</v>
      </c>
      <c r="AW17" s="964"/>
      <c r="AX17" s="964"/>
      <c r="AY17" s="964"/>
      <c r="AZ17" s="964"/>
      <c r="BA17" s="964"/>
      <c r="BB17" s="964"/>
      <c r="BC17" s="971" t="s">
        <v>753</v>
      </c>
      <c r="BD17" s="972"/>
      <c r="BE17" s="972"/>
      <c r="BF17" s="972"/>
      <c r="BG17" s="972"/>
      <c r="BH17" s="972"/>
      <c r="BI17" s="972"/>
      <c r="BJ17" s="972"/>
      <c r="BK17" s="972"/>
      <c r="BL17" s="972"/>
      <c r="BM17" s="972"/>
      <c r="BN17" s="972"/>
      <c r="BO17" s="972"/>
      <c r="BP17" s="972"/>
      <c r="BQ17" s="972"/>
      <c r="BR17" s="972"/>
      <c r="BS17" s="972"/>
      <c r="BT17" s="972"/>
      <c r="BU17" s="972"/>
      <c r="BV17" s="972"/>
      <c r="BW17" s="972"/>
      <c r="BX17" s="972"/>
      <c r="BY17" s="975" t="s">
        <v>645</v>
      </c>
      <c r="BZ17" s="975"/>
      <c r="CA17" s="975"/>
      <c r="CB17" s="975"/>
      <c r="CC17" s="975"/>
      <c r="CD17" s="975"/>
      <c r="CE17" s="975"/>
      <c r="CF17" s="975"/>
      <c r="CG17" s="975"/>
      <c r="CH17" s="975"/>
      <c r="CI17" s="975"/>
      <c r="CJ17" s="975" t="s">
        <v>687</v>
      </c>
      <c r="CK17" s="975"/>
      <c r="CL17" s="975"/>
      <c r="CM17" s="975"/>
      <c r="CN17" s="975"/>
      <c r="CO17" s="975"/>
      <c r="CP17" s="975"/>
      <c r="CQ17" s="975"/>
      <c r="CR17" s="975"/>
      <c r="CS17" s="975"/>
      <c r="CT17" s="975"/>
      <c r="CW17" s="6"/>
    </row>
    <row r="18" spans="2:101" ht="53" customHeight="1">
      <c r="B18" s="5"/>
      <c r="N18" s="965">
        <v>9</v>
      </c>
      <c r="O18" s="965"/>
      <c r="P18" s="965"/>
      <c r="Q18" s="971" t="s">
        <v>736</v>
      </c>
      <c r="R18" s="972"/>
      <c r="S18" s="972"/>
      <c r="T18" s="972"/>
      <c r="U18" s="972"/>
      <c r="V18" s="972"/>
      <c r="W18" s="972"/>
      <c r="X18" s="972"/>
      <c r="Y18" s="972"/>
      <c r="Z18" s="972"/>
      <c r="AA18" s="972"/>
      <c r="AB18" s="972"/>
      <c r="AC18" s="972"/>
      <c r="AD18" s="972"/>
      <c r="AE18" s="972"/>
      <c r="AF18" s="972"/>
      <c r="AG18" s="972"/>
      <c r="AH18" s="972"/>
      <c r="AI18" s="966" t="s">
        <v>717</v>
      </c>
      <c r="AJ18" s="969"/>
      <c r="AK18" s="969"/>
      <c r="AL18" s="969"/>
      <c r="AM18" s="970"/>
      <c r="AN18" s="971" t="s">
        <v>718</v>
      </c>
      <c r="AO18" s="972"/>
      <c r="AP18" s="972"/>
      <c r="AQ18" s="972"/>
      <c r="AR18" s="964" t="s">
        <v>737</v>
      </c>
      <c r="AS18" s="964"/>
      <c r="AT18" s="964"/>
      <c r="AU18" s="964"/>
      <c r="AV18" s="964" t="s">
        <v>722</v>
      </c>
      <c r="AW18" s="964"/>
      <c r="AX18" s="964"/>
      <c r="AY18" s="964"/>
      <c r="AZ18" s="964"/>
      <c r="BA18" s="964"/>
      <c r="BB18" s="964"/>
      <c r="BC18" s="972" t="s">
        <v>751</v>
      </c>
      <c r="BD18" s="972"/>
      <c r="BE18" s="972"/>
      <c r="BF18" s="972"/>
      <c r="BG18" s="972"/>
      <c r="BH18" s="972"/>
      <c r="BI18" s="972"/>
      <c r="BJ18" s="972"/>
      <c r="BK18" s="972"/>
      <c r="BL18" s="972"/>
      <c r="BM18" s="972"/>
      <c r="BN18" s="972"/>
      <c r="BO18" s="972"/>
      <c r="BP18" s="972"/>
      <c r="BQ18" s="972"/>
      <c r="BR18" s="972"/>
      <c r="BS18" s="972"/>
      <c r="BT18" s="972"/>
      <c r="BU18" s="972"/>
      <c r="BV18" s="972"/>
      <c r="BW18" s="972"/>
      <c r="BX18" s="972"/>
      <c r="BY18" s="975" t="s">
        <v>667</v>
      </c>
      <c r="BZ18" s="975"/>
      <c r="CA18" s="975"/>
      <c r="CB18" s="975"/>
      <c r="CC18" s="975"/>
      <c r="CD18" s="975"/>
      <c r="CE18" s="975"/>
      <c r="CF18" s="975"/>
      <c r="CG18" s="975"/>
      <c r="CH18" s="975"/>
      <c r="CI18" s="975"/>
      <c r="CJ18" s="964" t="s">
        <v>750</v>
      </c>
      <c r="CK18" s="964"/>
      <c r="CL18" s="964"/>
      <c r="CM18" s="964"/>
      <c r="CN18" s="964"/>
      <c r="CO18" s="964"/>
      <c r="CP18" s="964"/>
      <c r="CQ18" s="964"/>
      <c r="CR18" s="964"/>
      <c r="CS18" s="964"/>
      <c r="CT18" s="964"/>
      <c r="CW18" s="6"/>
    </row>
    <row r="19" spans="2:101" ht="53.5" customHeight="1">
      <c r="B19" s="5"/>
      <c r="N19" s="973">
        <v>10</v>
      </c>
      <c r="O19" s="621"/>
      <c r="P19" s="974"/>
      <c r="Q19" s="966" t="s">
        <v>739</v>
      </c>
      <c r="R19" s="967"/>
      <c r="S19" s="967"/>
      <c r="T19" s="967"/>
      <c r="U19" s="967"/>
      <c r="V19" s="967"/>
      <c r="W19" s="967"/>
      <c r="X19" s="967"/>
      <c r="Y19" s="967"/>
      <c r="Z19" s="967"/>
      <c r="AA19" s="967"/>
      <c r="AB19" s="967"/>
      <c r="AC19" s="967"/>
      <c r="AD19" s="967"/>
      <c r="AE19" s="967"/>
      <c r="AF19" s="967"/>
      <c r="AG19" s="967"/>
      <c r="AH19" s="968"/>
      <c r="AI19" s="966" t="s">
        <v>717</v>
      </c>
      <c r="AJ19" s="967"/>
      <c r="AK19" s="967"/>
      <c r="AL19" s="967"/>
      <c r="AM19" s="968"/>
      <c r="AN19" s="966" t="s">
        <v>718</v>
      </c>
      <c r="AO19" s="967"/>
      <c r="AP19" s="967"/>
      <c r="AQ19" s="968"/>
      <c r="AR19" s="981" t="s">
        <v>721</v>
      </c>
      <c r="AS19" s="982"/>
      <c r="AT19" s="982"/>
      <c r="AU19" s="983"/>
      <c r="AV19" s="981" t="s">
        <v>740</v>
      </c>
      <c r="AW19" s="982"/>
      <c r="AX19" s="982"/>
      <c r="AY19" s="982"/>
      <c r="AZ19" s="982"/>
      <c r="BA19" s="982"/>
      <c r="BB19" s="983"/>
      <c r="BC19" s="971" t="s">
        <v>753</v>
      </c>
      <c r="BD19" s="972"/>
      <c r="BE19" s="972"/>
      <c r="BF19" s="972"/>
      <c r="BG19" s="972"/>
      <c r="BH19" s="972"/>
      <c r="BI19" s="972"/>
      <c r="BJ19" s="972"/>
      <c r="BK19" s="972"/>
      <c r="BL19" s="972"/>
      <c r="BM19" s="972"/>
      <c r="BN19" s="972"/>
      <c r="BO19" s="972"/>
      <c r="BP19" s="972"/>
      <c r="BQ19" s="972"/>
      <c r="BR19" s="972"/>
      <c r="BS19" s="972"/>
      <c r="BT19" s="972"/>
      <c r="BU19" s="972"/>
      <c r="BV19" s="972"/>
      <c r="BW19" s="972"/>
      <c r="BX19" s="972"/>
      <c r="BY19" s="984" t="s">
        <v>645</v>
      </c>
      <c r="BZ19" s="985"/>
      <c r="CA19" s="985"/>
      <c r="CB19" s="985"/>
      <c r="CC19" s="985"/>
      <c r="CD19" s="985"/>
      <c r="CE19" s="985"/>
      <c r="CF19" s="985"/>
      <c r="CG19" s="985"/>
      <c r="CH19" s="985"/>
      <c r="CI19" s="986"/>
      <c r="CJ19" s="975" t="s">
        <v>687</v>
      </c>
      <c r="CK19" s="975"/>
      <c r="CL19" s="975"/>
      <c r="CM19" s="975"/>
      <c r="CN19" s="975"/>
      <c r="CO19" s="975"/>
      <c r="CP19" s="975"/>
      <c r="CQ19" s="975"/>
      <c r="CR19" s="975"/>
      <c r="CS19" s="975"/>
      <c r="CT19" s="975"/>
      <c r="CW19" s="6"/>
    </row>
    <row r="20" spans="2:101" ht="18" customHeight="1">
      <c r="B20" s="5"/>
      <c r="N20" s="1" t="s">
        <v>620</v>
      </c>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339"/>
      <c r="AO20" s="340"/>
      <c r="AP20" s="340"/>
      <c r="AQ20" s="340"/>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c r="BQ20" s="125"/>
      <c r="BR20" s="125"/>
      <c r="BS20" s="125"/>
      <c r="BT20" s="125"/>
      <c r="BU20" s="125"/>
      <c r="BV20" s="125"/>
      <c r="BW20" s="125"/>
      <c r="BX20" s="125"/>
      <c r="BY20" s="125"/>
      <c r="BZ20" s="125"/>
      <c r="CA20" s="125"/>
      <c r="CB20" s="125"/>
      <c r="CC20" s="125"/>
      <c r="CD20" s="125"/>
      <c r="CE20" s="125"/>
      <c r="CF20" s="125"/>
      <c r="CG20" s="125"/>
      <c r="CH20" s="125"/>
      <c r="CI20" s="125"/>
      <c r="CJ20" s="125"/>
      <c r="CK20" s="125"/>
      <c r="CL20" s="125"/>
      <c r="CM20" s="125"/>
      <c r="CN20" s="125"/>
      <c r="CO20" s="125"/>
      <c r="CP20" s="125"/>
      <c r="CQ20" s="125"/>
      <c r="CR20" s="125"/>
      <c r="CS20" s="125"/>
      <c r="CT20" s="125"/>
      <c r="CW20" s="6"/>
    </row>
    <row r="21" spans="2:101" ht="18" customHeight="1">
      <c r="B21" s="5"/>
      <c r="O21" s="125"/>
      <c r="P21" s="1" t="s">
        <v>621</v>
      </c>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339"/>
      <c r="AO21" s="340"/>
      <c r="AP21" s="340"/>
      <c r="AQ21" s="340"/>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5"/>
      <c r="CI21" s="125"/>
      <c r="CJ21" s="125"/>
      <c r="CK21" s="125"/>
      <c r="CL21" s="125"/>
      <c r="CM21" s="125"/>
      <c r="CN21" s="125"/>
      <c r="CO21" s="125"/>
      <c r="CP21" s="125"/>
      <c r="CQ21" s="125"/>
      <c r="CR21" s="125"/>
      <c r="CS21" s="125"/>
      <c r="CT21" s="125"/>
      <c r="CW21" s="6"/>
    </row>
    <row r="22" spans="2:101" ht="18" customHeight="1">
      <c r="B22" s="5"/>
      <c r="N22" s="1" t="s">
        <v>622</v>
      </c>
      <c r="CW22" s="6"/>
    </row>
    <row r="23" spans="2:101" ht="18" customHeight="1">
      <c r="B23" s="5"/>
      <c r="N23" s="1" t="s">
        <v>623</v>
      </c>
      <c r="CW23" s="6"/>
    </row>
    <row r="24" spans="2:101" ht="18" customHeight="1">
      <c r="B24" s="5"/>
      <c r="N24" s="38" t="s">
        <v>624</v>
      </c>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CW24" s="6"/>
    </row>
    <row r="25" spans="2:101" ht="18" customHeight="1">
      <c r="B25" s="5"/>
      <c r="O25" s="38"/>
      <c r="P25" s="38" t="s">
        <v>625</v>
      </c>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CW25" s="6"/>
    </row>
    <row r="26" spans="2:101" ht="18" customHeight="1">
      <c r="B26" s="5"/>
      <c r="O26" s="38"/>
      <c r="P26" s="38" t="s">
        <v>626</v>
      </c>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CW26" s="6"/>
    </row>
    <row r="27" spans="2:101" ht="18" customHeight="1">
      <c r="B27" s="5"/>
      <c r="N27" s="38" t="s">
        <v>627</v>
      </c>
      <c r="CW27" s="6"/>
    </row>
    <row r="28" spans="2:101" ht="18" customHeight="1" thickBot="1">
      <c r="B28" s="7"/>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9"/>
    </row>
    <row r="29" spans="2:101" ht="18" customHeight="1">
      <c r="BM29" s="1" t="s">
        <v>85</v>
      </c>
    </row>
  </sheetData>
  <sheetProtection selectLockedCells="1"/>
  <mergeCells count="115">
    <mergeCell ref="CJ19:CT19"/>
    <mergeCell ref="N19:P19"/>
    <mergeCell ref="Q19:AH19"/>
    <mergeCell ref="AI19:AM19"/>
    <mergeCell ref="AN19:AQ19"/>
    <mergeCell ref="AR19:AU19"/>
    <mergeCell ref="AV19:BB19"/>
    <mergeCell ref="BC19:BX19"/>
    <mergeCell ref="BY19:CI19"/>
    <mergeCell ref="BY18:CI18"/>
    <mergeCell ref="CJ18:CT18"/>
    <mergeCell ref="BC17:BX17"/>
    <mergeCell ref="BY17:CI17"/>
    <mergeCell ref="CJ17:CT17"/>
    <mergeCell ref="N18:P18"/>
    <mergeCell ref="Q18:AH18"/>
    <mergeCell ref="AI18:AM18"/>
    <mergeCell ref="AN18:AQ18"/>
    <mergeCell ref="AR18:AU18"/>
    <mergeCell ref="AV18:BB18"/>
    <mergeCell ref="BC18:BX18"/>
    <mergeCell ref="N17:P17"/>
    <mergeCell ref="Q17:AH17"/>
    <mergeCell ref="AI17:AM17"/>
    <mergeCell ref="AN17:AQ17"/>
    <mergeCell ref="AR17:AU17"/>
    <mergeCell ref="AV17:BB17"/>
    <mergeCell ref="N16:P16"/>
    <mergeCell ref="Q16:AH16"/>
    <mergeCell ref="AI16:AM16"/>
    <mergeCell ref="AN16:AQ16"/>
    <mergeCell ref="AR16:AU16"/>
    <mergeCell ref="AV16:BB16"/>
    <mergeCell ref="BC16:BX16"/>
    <mergeCell ref="BY16:CI16"/>
    <mergeCell ref="CJ16:CT16"/>
    <mergeCell ref="N15:P15"/>
    <mergeCell ref="Q15:AH15"/>
    <mergeCell ref="AI15:AM15"/>
    <mergeCell ref="AN15:AQ15"/>
    <mergeCell ref="AR15:AU15"/>
    <mergeCell ref="AV15:BB15"/>
    <mergeCell ref="BC15:BX15"/>
    <mergeCell ref="BY15:CI15"/>
    <mergeCell ref="CJ15:CT15"/>
    <mergeCell ref="BC13:BX13"/>
    <mergeCell ref="BY13:CI13"/>
    <mergeCell ref="CJ13:CT13"/>
    <mergeCell ref="N14:P14"/>
    <mergeCell ref="Q14:AH14"/>
    <mergeCell ref="AI14:AM14"/>
    <mergeCell ref="AN14:AQ14"/>
    <mergeCell ref="AR14:AU14"/>
    <mergeCell ref="AV14:BB14"/>
    <mergeCell ref="BC14:BX14"/>
    <mergeCell ref="N13:P13"/>
    <mergeCell ref="Q13:AH13"/>
    <mergeCell ref="AI13:AM13"/>
    <mergeCell ref="AN13:AQ13"/>
    <mergeCell ref="AR13:AU13"/>
    <mergeCell ref="AV13:BB13"/>
    <mergeCell ref="BY14:CI14"/>
    <mergeCell ref="CJ14:CT14"/>
    <mergeCell ref="AF7:BM7"/>
    <mergeCell ref="BV8:CM8"/>
    <mergeCell ref="BC9:BX9"/>
    <mergeCell ref="BY9:CI9"/>
    <mergeCell ref="CJ9:CT9"/>
    <mergeCell ref="N9:P9"/>
    <mergeCell ref="N12:P12"/>
    <mergeCell ref="Q12:AH12"/>
    <mergeCell ref="AI12:AM12"/>
    <mergeCell ref="AN12:AQ12"/>
    <mergeCell ref="AR12:AU12"/>
    <mergeCell ref="AV12:BB12"/>
    <mergeCell ref="BC12:BX12"/>
    <mergeCell ref="BY12:CI12"/>
    <mergeCell ref="CJ12:CT12"/>
    <mergeCell ref="BY10:CI10"/>
    <mergeCell ref="CJ10:CT10"/>
    <mergeCell ref="N11:P11"/>
    <mergeCell ref="Q11:AH11"/>
    <mergeCell ref="AI11:AM11"/>
    <mergeCell ref="AN11:AQ11"/>
    <mergeCell ref="AR11:AU11"/>
    <mergeCell ref="AV11:BB11"/>
    <mergeCell ref="BC11:BX11"/>
    <mergeCell ref="CM1:CW1"/>
    <mergeCell ref="CJ2:CL2"/>
    <mergeCell ref="CM2:CN2"/>
    <mergeCell ref="CO2:CP2"/>
    <mergeCell ref="CQ2:CR2"/>
    <mergeCell ref="CS2:CT2"/>
    <mergeCell ref="CU2:CV2"/>
    <mergeCell ref="B3:CW3"/>
    <mergeCell ref="BC6:CG6"/>
    <mergeCell ref="CH6:CT6"/>
    <mergeCell ref="AE8:AF8"/>
    <mergeCell ref="AG8:AH8"/>
    <mergeCell ref="AN8:AT8"/>
    <mergeCell ref="AU8:BU8"/>
    <mergeCell ref="CJ11:CT11"/>
    <mergeCell ref="N10:P10"/>
    <mergeCell ref="Q10:AH10"/>
    <mergeCell ref="AI10:AM10"/>
    <mergeCell ref="AN10:AQ10"/>
    <mergeCell ref="AR10:AU10"/>
    <mergeCell ref="AV10:BB10"/>
    <mergeCell ref="BC10:BX10"/>
    <mergeCell ref="Q9:AH9"/>
    <mergeCell ref="AI9:AM9"/>
    <mergeCell ref="AN9:AQ9"/>
    <mergeCell ref="AR9:AU9"/>
    <mergeCell ref="AV9:BB9"/>
    <mergeCell ref="BY11:CI11"/>
  </mergeCells>
  <phoneticPr fontId="1"/>
  <dataValidations count="4">
    <dataValidation type="list" allowBlank="1" showInputMessage="1" showErrorMessage="1" sqref="CH6" xr:uid="{BA084D8D-CB33-44F7-BBED-F3A16578DFCA}">
      <formula1>"確認して✔を選択して下さい,✔"</formula1>
    </dataValidation>
    <dataValidation type="list" allowBlank="1" showInputMessage="1" showErrorMessage="1" sqref="BY10:BY19 BZ10:CI18" xr:uid="{141F4ADD-4F2A-44DD-9AC7-99880E699839}">
      <formula1>"有,無"</formula1>
    </dataValidation>
    <dataValidation type="list" allowBlank="1" showInputMessage="1" showErrorMessage="1" sqref="AN10:AN19 AO10:AQ18" xr:uid="{D308EF8B-4297-4FA6-86B5-CC491C9D3798}">
      <formula1>"民地,官地,その他"</formula1>
    </dataValidation>
    <dataValidation type="list" allowBlank="1" showInputMessage="1" showErrorMessage="1" sqref="AI10:AI19 AJ10:AM18" xr:uid="{735565BC-BC46-4B57-8824-1A53914C8730}">
      <formula1>"発電場所,受電場所,その他"</formula1>
    </dataValidation>
  </dataValidations>
  <printOptions horizontalCentered="1"/>
  <pageMargins left="0.39370078740157483" right="0.39370078740157483" top="0.39370078740157483" bottom="0.19685039370078741" header="0.39370078740157483" footer="0.19685039370078741"/>
  <pageSetup paperSize="9" scale="63"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3800E-A55A-4E90-87EC-9BF75E65F972}">
  <sheetPr codeName="Sheet15">
    <pageSetUpPr fitToPage="1"/>
  </sheetPr>
  <dimension ref="A1:T57"/>
  <sheetViews>
    <sheetView showGridLines="0" topLeftCell="A5" zoomScaleNormal="100" zoomScaleSheetLayoutView="85" workbookViewId="0">
      <selection activeCell="K15" sqref="K15:N16"/>
    </sheetView>
  </sheetViews>
  <sheetFormatPr defaultColWidth="9" defaultRowHeight="11.5"/>
  <cols>
    <col min="1" max="19" width="9" style="186"/>
    <col min="20" max="20" width="2.58203125" style="186" customWidth="1"/>
    <col min="21" max="16384" width="9" style="186"/>
  </cols>
  <sheetData>
    <row r="1" spans="1:20">
      <c r="T1" s="187" t="s">
        <v>424</v>
      </c>
    </row>
    <row r="3" spans="1:20" ht="12" thickBot="1">
      <c r="N3" s="188"/>
    </row>
    <row r="4" spans="1:20" ht="18.75" customHeight="1">
      <c r="A4" s="189"/>
      <c r="B4" s="190"/>
      <c r="C4" s="190"/>
      <c r="D4" s="190"/>
      <c r="E4" s="190"/>
      <c r="F4" s="190"/>
      <c r="G4" s="190"/>
      <c r="H4" s="190"/>
      <c r="I4" s="190"/>
      <c r="J4" s="190"/>
      <c r="K4" s="190"/>
      <c r="L4" s="190"/>
      <c r="M4" s="190"/>
      <c r="N4" s="190"/>
      <c r="O4" s="190"/>
      <c r="P4" s="304"/>
      <c r="Q4" s="304"/>
      <c r="R4" s="1016" t="str">
        <f>IF(様式1!BC4="","",様式1!BC4&amp;様式1!BF4&amp;様式1!BH4&amp;様式1!BJ4&amp;様式1!BL4&amp;様式1!BN4)</f>
        <v>2026年2月9日</v>
      </c>
      <c r="S4" s="1016"/>
      <c r="T4" s="191"/>
    </row>
    <row r="5" spans="1:20" ht="18.75" customHeight="1">
      <c r="A5" s="192"/>
      <c r="P5" s="1018" t="str">
        <f>IF(様式1!AU19="","発電設備設置者名：","発電設備設置者名：　"&amp;様式1!AU19)</f>
        <v>発電設備設置者名：　株式会社）グッドエネジー</v>
      </c>
      <c r="Q5" s="1018"/>
      <c r="R5" s="1018"/>
      <c r="S5" s="1018"/>
      <c r="T5" s="193"/>
    </row>
    <row r="6" spans="1:20" ht="12.5">
      <c r="A6" s="1005" t="s">
        <v>425</v>
      </c>
      <c r="B6" s="1006"/>
      <c r="C6" s="1006"/>
      <c r="D6" s="1006"/>
      <c r="E6" s="1006"/>
      <c r="F6" s="1006"/>
      <c r="G6" s="1006"/>
      <c r="H6" s="1006"/>
      <c r="I6" s="1006"/>
      <c r="J6" s="1006"/>
      <c r="K6" s="1006"/>
      <c r="L6" s="1006"/>
      <c r="M6" s="1006"/>
      <c r="N6" s="1006"/>
      <c r="O6" s="1006"/>
      <c r="P6" s="1006"/>
      <c r="Q6" s="1006"/>
      <c r="R6" s="1006"/>
      <c r="S6" s="1006"/>
      <c r="T6" s="193"/>
    </row>
    <row r="7" spans="1:20" ht="12.5">
      <c r="A7" s="194"/>
      <c r="B7" s="195"/>
      <c r="C7" s="195"/>
      <c r="D7" s="195"/>
      <c r="E7" s="195"/>
      <c r="F7" s="195"/>
      <c r="G7" s="195"/>
      <c r="H7" s="195"/>
      <c r="I7" s="195"/>
      <c r="J7" s="195"/>
      <c r="K7" s="195"/>
      <c r="L7" s="195"/>
      <c r="M7" s="195"/>
      <c r="N7" s="195"/>
      <c r="O7" s="195"/>
      <c r="P7" s="195"/>
      <c r="Q7" s="195"/>
      <c r="R7" s="195"/>
      <c r="S7" s="195"/>
      <c r="T7" s="193"/>
    </row>
    <row r="8" spans="1:20">
      <c r="A8" s="196"/>
      <c r="T8" s="193"/>
    </row>
    <row r="9" spans="1:20">
      <c r="A9" s="192"/>
      <c r="B9" s="1007" t="s">
        <v>426</v>
      </c>
      <c r="C9" s="1007"/>
      <c r="D9" s="1007"/>
      <c r="E9" s="1007"/>
      <c r="F9" s="1007"/>
      <c r="G9" s="1007"/>
      <c r="H9" s="1007"/>
      <c r="I9" s="1007"/>
      <c r="J9" s="1007"/>
      <c r="K9" s="1007"/>
      <c r="L9" s="1007"/>
      <c r="M9" s="1007"/>
      <c r="N9" s="1007"/>
      <c r="O9" s="1007"/>
      <c r="P9" s="1007"/>
      <c r="Q9" s="1007"/>
      <c r="R9" s="1007"/>
      <c r="T9" s="193"/>
    </row>
    <row r="10" spans="1:20">
      <c r="A10" s="192"/>
      <c r="B10" s="1007"/>
      <c r="C10" s="1007"/>
      <c r="D10" s="1007"/>
      <c r="E10" s="1007"/>
      <c r="F10" s="1007"/>
      <c r="G10" s="1007"/>
      <c r="H10" s="1007"/>
      <c r="I10" s="1007"/>
      <c r="J10" s="1007"/>
      <c r="K10" s="1007"/>
      <c r="L10" s="1007"/>
      <c r="M10" s="1007"/>
      <c r="N10" s="1007"/>
      <c r="O10" s="1007"/>
      <c r="P10" s="1007"/>
      <c r="Q10" s="1007"/>
      <c r="R10" s="1007"/>
      <c r="T10" s="193"/>
    </row>
    <row r="11" spans="1:20" ht="19">
      <c r="A11" s="192"/>
      <c r="B11" s="197"/>
      <c r="C11" s="197"/>
      <c r="D11" s="197"/>
      <c r="E11" s="197"/>
      <c r="F11" s="197"/>
      <c r="G11" s="197"/>
      <c r="H11" s="197"/>
      <c r="I11" s="197"/>
      <c r="J11" s="197"/>
      <c r="K11" s="197"/>
      <c r="L11" s="197"/>
      <c r="M11" s="197"/>
      <c r="N11" s="197"/>
      <c r="O11" s="197"/>
      <c r="P11" s="197"/>
      <c r="Q11" s="197"/>
      <c r="R11" s="197"/>
      <c r="T11" s="193"/>
    </row>
    <row r="12" spans="1:20" ht="19">
      <c r="A12" s="192"/>
      <c r="B12" s="1008" t="s">
        <v>427</v>
      </c>
      <c r="C12" s="1008"/>
      <c r="D12" s="1008"/>
      <c r="E12" s="1008"/>
      <c r="F12" s="1008"/>
      <c r="G12" s="1008"/>
      <c r="H12" s="197"/>
      <c r="I12" s="197"/>
      <c r="J12" s="197"/>
      <c r="K12" s="1008" t="s">
        <v>428</v>
      </c>
      <c r="L12" s="1008"/>
      <c r="M12" s="1008"/>
      <c r="N12" s="1008"/>
      <c r="O12" s="198"/>
      <c r="P12" s="1008" t="s">
        <v>429</v>
      </c>
      <c r="Q12" s="1008"/>
      <c r="R12" s="1008"/>
      <c r="S12" s="1008"/>
      <c r="T12" s="193"/>
    </row>
    <row r="13" spans="1:20">
      <c r="A13" s="192"/>
      <c r="L13" s="199"/>
      <c r="T13" s="193"/>
    </row>
    <row r="14" spans="1:20">
      <c r="A14" s="192"/>
      <c r="T14" s="193"/>
    </row>
    <row r="15" spans="1:20">
      <c r="A15" s="192"/>
      <c r="B15" s="987" t="s">
        <v>430</v>
      </c>
      <c r="C15" s="988"/>
      <c r="D15" s="988"/>
      <c r="E15" s="988"/>
      <c r="F15" s="988"/>
      <c r="G15" s="989"/>
      <c r="K15" s="993" t="s">
        <v>758</v>
      </c>
      <c r="L15" s="994"/>
      <c r="M15" s="994"/>
      <c r="N15" s="995"/>
      <c r="P15" s="999"/>
      <c r="Q15" s="1000"/>
      <c r="R15" s="1000"/>
      <c r="S15" s="1001"/>
      <c r="T15" s="193"/>
    </row>
    <row r="16" spans="1:20">
      <c r="A16" s="192"/>
      <c r="B16" s="990"/>
      <c r="C16" s="991"/>
      <c r="D16" s="991"/>
      <c r="E16" s="991"/>
      <c r="F16" s="991"/>
      <c r="G16" s="992"/>
      <c r="K16" s="996"/>
      <c r="L16" s="997"/>
      <c r="M16" s="997"/>
      <c r="N16" s="998"/>
      <c r="P16" s="1002"/>
      <c r="Q16" s="1003"/>
      <c r="R16" s="1003"/>
      <c r="S16" s="1004"/>
      <c r="T16" s="193"/>
    </row>
    <row r="17" spans="1:20">
      <c r="A17" s="192"/>
      <c r="T17" s="193"/>
    </row>
    <row r="18" spans="1:20">
      <c r="A18" s="192"/>
      <c r="B18" s="987" t="s">
        <v>431</v>
      </c>
      <c r="C18" s="988"/>
      <c r="D18" s="988"/>
      <c r="E18" s="988"/>
      <c r="F18" s="988"/>
      <c r="G18" s="989"/>
      <c r="K18" s="1009"/>
      <c r="L18" s="1010"/>
      <c r="M18" s="1010"/>
      <c r="N18" s="1011"/>
      <c r="P18" s="1009"/>
      <c r="Q18" s="1010"/>
      <c r="R18" s="1010"/>
      <c r="S18" s="1011"/>
      <c r="T18" s="193"/>
    </row>
    <row r="19" spans="1:20">
      <c r="A19" s="192"/>
      <c r="B19" s="990"/>
      <c r="C19" s="991"/>
      <c r="D19" s="991"/>
      <c r="E19" s="991"/>
      <c r="F19" s="991"/>
      <c r="G19" s="992"/>
      <c r="K19" s="1012"/>
      <c r="L19" s="1013"/>
      <c r="M19" s="1013"/>
      <c r="N19" s="1014"/>
      <c r="P19" s="1012"/>
      <c r="Q19" s="1013"/>
      <c r="R19" s="1013"/>
      <c r="S19" s="1014"/>
      <c r="T19" s="193"/>
    </row>
    <row r="20" spans="1:20">
      <c r="A20" s="192"/>
      <c r="T20" s="193"/>
    </row>
    <row r="21" spans="1:20">
      <c r="A21" s="192"/>
      <c r="B21" s="987" t="s">
        <v>432</v>
      </c>
      <c r="C21" s="988"/>
      <c r="D21" s="988"/>
      <c r="E21" s="988"/>
      <c r="F21" s="988"/>
      <c r="G21" s="989"/>
      <c r="K21" s="1015" t="s">
        <v>754</v>
      </c>
      <c r="L21" s="994"/>
      <c r="M21" s="994"/>
      <c r="N21" s="995"/>
      <c r="P21" s="999"/>
      <c r="Q21" s="1000"/>
      <c r="R21" s="1000"/>
      <c r="S21" s="1001"/>
      <c r="T21" s="193"/>
    </row>
    <row r="22" spans="1:20">
      <c r="A22" s="192"/>
      <c r="B22" s="990"/>
      <c r="C22" s="991"/>
      <c r="D22" s="991"/>
      <c r="E22" s="991"/>
      <c r="F22" s="991"/>
      <c r="G22" s="992"/>
      <c r="K22" s="996"/>
      <c r="L22" s="997"/>
      <c r="M22" s="997"/>
      <c r="N22" s="998"/>
      <c r="P22" s="1002"/>
      <c r="Q22" s="1003"/>
      <c r="R22" s="1003"/>
      <c r="S22" s="1004"/>
      <c r="T22" s="193"/>
    </row>
    <row r="23" spans="1:20">
      <c r="A23" s="192"/>
      <c r="T23" s="193"/>
    </row>
    <row r="24" spans="1:20">
      <c r="A24" s="192"/>
      <c r="B24" s="987" t="s">
        <v>433</v>
      </c>
      <c r="C24" s="988"/>
      <c r="D24" s="988"/>
      <c r="E24" s="988"/>
      <c r="F24" s="988"/>
      <c r="G24" s="989"/>
      <c r="K24" s="1015" t="s">
        <v>755</v>
      </c>
      <c r="L24" s="994"/>
      <c r="M24" s="994"/>
      <c r="N24" s="995"/>
      <c r="P24" s="999"/>
      <c r="Q24" s="1000"/>
      <c r="R24" s="1000"/>
      <c r="S24" s="1001"/>
      <c r="T24" s="193"/>
    </row>
    <row r="25" spans="1:20">
      <c r="A25" s="192"/>
      <c r="B25" s="990"/>
      <c r="C25" s="991"/>
      <c r="D25" s="991"/>
      <c r="E25" s="991"/>
      <c r="F25" s="991"/>
      <c r="G25" s="992"/>
      <c r="K25" s="996"/>
      <c r="L25" s="997"/>
      <c r="M25" s="997"/>
      <c r="N25" s="998"/>
      <c r="P25" s="1002"/>
      <c r="Q25" s="1003"/>
      <c r="R25" s="1003"/>
      <c r="S25" s="1004"/>
      <c r="T25" s="193"/>
    </row>
    <row r="26" spans="1:20">
      <c r="A26" s="192"/>
      <c r="T26" s="193"/>
    </row>
    <row r="27" spans="1:20">
      <c r="A27" s="192"/>
      <c r="B27" s="987" t="s">
        <v>434</v>
      </c>
      <c r="C27" s="988"/>
      <c r="D27" s="988"/>
      <c r="E27" s="988"/>
      <c r="F27" s="988"/>
      <c r="G27" s="989"/>
      <c r="K27" s="1015" t="s">
        <v>755</v>
      </c>
      <c r="L27" s="994"/>
      <c r="M27" s="994"/>
      <c r="N27" s="995"/>
      <c r="P27" s="999"/>
      <c r="Q27" s="1000"/>
      <c r="R27" s="1000"/>
      <c r="S27" s="1001"/>
      <c r="T27" s="193"/>
    </row>
    <row r="28" spans="1:20">
      <c r="A28" s="192"/>
      <c r="B28" s="990"/>
      <c r="C28" s="991"/>
      <c r="D28" s="991"/>
      <c r="E28" s="991"/>
      <c r="F28" s="991"/>
      <c r="G28" s="992"/>
      <c r="K28" s="996"/>
      <c r="L28" s="997"/>
      <c r="M28" s="997"/>
      <c r="N28" s="998"/>
      <c r="P28" s="1002"/>
      <c r="Q28" s="1003"/>
      <c r="R28" s="1003"/>
      <c r="S28" s="1004"/>
      <c r="T28" s="193"/>
    </row>
    <row r="29" spans="1:20">
      <c r="A29" s="192"/>
      <c r="T29" s="193"/>
    </row>
    <row r="30" spans="1:20">
      <c r="A30" s="192"/>
      <c r="B30" s="987" t="s">
        <v>435</v>
      </c>
      <c r="C30" s="988"/>
      <c r="D30" s="988"/>
      <c r="E30" s="988"/>
      <c r="F30" s="988"/>
      <c r="G30" s="989"/>
      <c r="K30" s="1015" t="s">
        <v>755</v>
      </c>
      <c r="L30" s="994"/>
      <c r="M30" s="994"/>
      <c r="N30" s="995"/>
      <c r="P30" s="999"/>
      <c r="Q30" s="1000"/>
      <c r="R30" s="1000"/>
      <c r="S30" s="1001"/>
      <c r="T30" s="193"/>
    </row>
    <row r="31" spans="1:20">
      <c r="A31" s="192"/>
      <c r="B31" s="990"/>
      <c r="C31" s="991"/>
      <c r="D31" s="991"/>
      <c r="E31" s="991"/>
      <c r="F31" s="991"/>
      <c r="G31" s="992"/>
      <c r="K31" s="996"/>
      <c r="L31" s="997"/>
      <c r="M31" s="997"/>
      <c r="N31" s="998"/>
      <c r="P31" s="1002"/>
      <c r="Q31" s="1003"/>
      <c r="R31" s="1003"/>
      <c r="S31" s="1004"/>
      <c r="T31" s="193"/>
    </row>
    <row r="32" spans="1:20">
      <c r="A32" s="192"/>
      <c r="T32" s="193"/>
    </row>
    <row r="33" spans="1:20">
      <c r="A33" s="192"/>
      <c r="B33" s="987" t="s">
        <v>436</v>
      </c>
      <c r="C33" s="988"/>
      <c r="D33" s="988"/>
      <c r="E33" s="988"/>
      <c r="F33" s="988"/>
      <c r="G33" s="989"/>
      <c r="K33" s="1009"/>
      <c r="L33" s="1010"/>
      <c r="M33" s="1010"/>
      <c r="N33" s="1011"/>
      <c r="P33" s="1009"/>
      <c r="Q33" s="1010"/>
      <c r="R33" s="1010"/>
      <c r="S33" s="1011"/>
      <c r="T33" s="193"/>
    </row>
    <row r="34" spans="1:20">
      <c r="A34" s="192"/>
      <c r="B34" s="990"/>
      <c r="C34" s="991"/>
      <c r="D34" s="991"/>
      <c r="E34" s="991"/>
      <c r="F34" s="991"/>
      <c r="G34" s="992"/>
      <c r="K34" s="1012"/>
      <c r="L34" s="1013"/>
      <c r="M34" s="1013"/>
      <c r="N34" s="1014"/>
      <c r="P34" s="1012"/>
      <c r="Q34" s="1013"/>
      <c r="R34" s="1013"/>
      <c r="S34" s="1014"/>
      <c r="T34" s="193"/>
    </row>
    <row r="35" spans="1:20">
      <c r="A35" s="192"/>
      <c r="T35" s="193"/>
    </row>
    <row r="36" spans="1:20">
      <c r="A36" s="192"/>
      <c r="B36" s="987" t="s">
        <v>437</v>
      </c>
      <c r="C36" s="988"/>
      <c r="D36" s="988"/>
      <c r="E36" s="988"/>
      <c r="F36" s="988"/>
      <c r="G36" s="989"/>
      <c r="K36" s="1009"/>
      <c r="L36" s="1010"/>
      <c r="M36" s="1010"/>
      <c r="N36" s="1011"/>
      <c r="P36" s="1009"/>
      <c r="Q36" s="1010"/>
      <c r="R36" s="1010"/>
      <c r="S36" s="1011"/>
      <c r="T36" s="193"/>
    </row>
    <row r="37" spans="1:20">
      <c r="A37" s="192"/>
      <c r="B37" s="990"/>
      <c r="C37" s="991"/>
      <c r="D37" s="991"/>
      <c r="E37" s="991"/>
      <c r="F37" s="991"/>
      <c r="G37" s="992"/>
      <c r="K37" s="1012"/>
      <c r="L37" s="1013"/>
      <c r="M37" s="1013"/>
      <c r="N37" s="1014"/>
      <c r="P37" s="1012"/>
      <c r="Q37" s="1013"/>
      <c r="R37" s="1013"/>
      <c r="S37" s="1014"/>
      <c r="T37" s="193"/>
    </row>
    <row r="38" spans="1:20">
      <c r="A38" s="192"/>
      <c r="T38" s="193"/>
    </row>
    <row r="39" spans="1:20">
      <c r="A39" s="192"/>
      <c r="B39" s="987" t="s">
        <v>438</v>
      </c>
      <c r="C39" s="988"/>
      <c r="D39" s="988"/>
      <c r="E39" s="988"/>
      <c r="F39" s="988"/>
      <c r="G39" s="989"/>
      <c r="K39" s="1015" t="s">
        <v>755</v>
      </c>
      <c r="L39" s="994"/>
      <c r="M39" s="994"/>
      <c r="N39" s="995"/>
      <c r="P39" s="1015"/>
      <c r="Q39" s="994"/>
      <c r="R39" s="994"/>
      <c r="S39" s="995"/>
      <c r="T39" s="193"/>
    </row>
    <row r="40" spans="1:20">
      <c r="A40" s="192"/>
      <c r="B40" s="990"/>
      <c r="C40" s="991"/>
      <c r="D40" s="991"/>
      <c r="E40" s="991"/>
      <c r="F40" s="991"/>
      <c r="G40" s="992"/>
      <c r="K40" s="996"/>
      <c r="L40" s="997"/>
      <c r="M40" s="997"/>
      <c r="N40" s="998"/>
      <c r="P40" s="996"/>
      <c r="Q40" s="997"/>
      <c r="R40" s="997"/>
      <c r="S40" s="998"/>
      <c r="T40" s="193"/>
    </row>
    <row r="41" spans="1:20">
      <c r="A41" s="192"/>
      <c r="T41" s="193"/>
    </row>
    <row r="42" spans="1:20">
      <c r="A42" s="192"/>
      <c r="B42" s="987" t="s">
        <v>439</v>
      </c>
      <c r="C42" s="988"/>
      <c r="D42" s="988"/>
      <c r="E42" s="988"/>
      <c r="F42" s="988"/>
      <c r="G42" s="989"/>
      <c r="K42" s="1015" t="s">
        <v>755</v>
      </c>
      <c r="L42" s="994"/>
      <c r="M42" s="994"/>
      <c r="N42" s="995"/>
      <c r="P42" s="1015"/>
      <c r="Q42" s="994"/>
      <c r="R42" s="994"/>
      <c r="S42" s="995"/>
      <c r="T42" s="193"/>
    </row>
    <row r="43" spans="1:20">
      <c r="A43" s="192"/>
      <c r="B43" s="990"/>
      <c r="C43" s="991"/>
      <c r="D43" s="991"/>
      <c r="E43" s="991"/>
      <c r="F43" s="991"/>
      <c r="G43" s="992"/>
      <c r="K43" s="996"/>
      <c r="L43" s="997"/>
      <c r="M43" s="997"/>
      <c r="N43" s="998"/>
      <c r="P43" s="996"/>
      <c r="Q43" s="997"/>
      <c r="R43" s="997"/>
      <c r="S43" s="998"/>
      <c r="T43" s="193"/>
    </row>
    <row r="44" spans="1:20">
      <c r="A44" s="192"/>
      <c r="T44" s="193"/>
    </row>
    <row r="45" spans="1:20">
      <c r="A45" s="192"/>
      <c r="B45" s="987" t="s">
        <v>440</v>
      </c>
      <c r="C45" s="988"/>
      <c r="D45" s="988"/>
      <c r="E45" s="988"/>
      <c r="F45" s="988"/>
      <c r="G45" s="989"/>
      <c r="K45" s="1009"/>
      <c r="L45" s="1010"/>
      <c r="M45" s="1010"/>
      <c r="N45" s="1011"/>
      <c r="P45" s="1009"/>
      <c r="Q45" s="1010"/>
      <c r="R45" s="1010"/>
      <c r="S45" s="1011"/>
      <c r="T45" s="193"/>
    </row>
    <row r="46" spans="1:20">
      <c r="A46" s="192"/>
      <c r="B46" s="990"/>
      <c r="C46" s="991"/>
      <c r="D46" s="991"/>
      <c r="E46" s="991"/>
      <c r="F46" s="991"/>
      <c r="G46" s="992"/>
      <c r="K46" s="1012"/>
      <c r="L46" s="1013"/>
      <c r="M46" s="1013"/>
      <c r="N46" s="1014"/>
      <c r="P46" s="1012"/>
      <c r="Q46" s="1013"/>
      <c r="R46" s="1013"/>
      <c r="S46" s="1014"/>
      <c r="T46" s="193"/>
    </row>
    <row r="47" spans="1:20">
      <c r="A47" s="192"/>
      <c r="T47" s="193"/>
    </row>
    <row r="48" spans="1:20">
      <c r="A48" s="192"/>
      <c r="T48" s="193"/>
    </row>
    <row r="49" spans="1:20">
      <c r="A49" s="192"/>
      <c r="T49" s="193"/>
    </row>
    <row r="50" spans="1:20" ht="13.5" customHeight="1">
      <c r="A50" s="192"/>
      <c r="B50" s="1008" t="s">
        <v>441</v>
      </c>
      <c r="C50" s="1017"/>
      <c r="D50" s="1017"/>
      <c r="E50" s="1017"/>
      <c r="F50" s="1017"/>
      <c r="G50" s="1017"/>
      <c r="T50" s="193"/>
    </row>
    <row r="51" spans="1:20" ht="13.5" customHeight="1">
      <c r="A51" s="192"/>
      <c r="B51" s="1017"/>
      <c r="C51" s="1017"/>
      <c r="D51" s="1017"/>
      <c r="E51" s="1017"/>
      <c r="F51" s="1017"/>
      <c r="G51" s="1017"/>
      <c r="T51" s="193"/>
    </row>
    <row r="52" spans="1:20" ht="17.5">
      <c r="A52" s="192"/>
      <c r="P52" s="200"/>
      <c r="Q52" s="201"/>
      <c r="T52" s="193"/>
    </row>
    <row r="53" spans="1:20">
      <c r="A53" s="192"/>
      <c r="B53" s="987" t="s">
        <v>439</v>
      </c>
      <c r="C53" s="988"/>
      <c r="D53" s="988"/>
      <c r="E53" s="988"/>
      <c r="F53" s="988"/>
      <c r="G53" s="989"/>
      <c r="K53" s="987" t="s">
        <v>442</v>
      </c>
      <c r="L53" s="988"/>
      <c r="M53" s="988"/>
      <c r="N53" s="989"/>
      <c r="P53" s="987" t="s">
        <v>443</v>
      </c>
      <c r="Q53" s="988"/>
      <c r="R53" s="988"/>
      <c r="S53" s="989"/>
      <c r="T53" s="193"/>
    </row>
    <row r="54" spans="1:20">
      <c r="A54" s="196"/>
      <c r="B54" s="990"/>
      <c r="C54" s="991"/>
      <c r="D54" s="991"/>
      <c r="E54" s="991"/>
      <c r="F54" s="991"/>
      <c r="G54" s="992"/>
      <c r="K54" s="990"/>
      <c r="L54" s="991"/>
      <c r="M54" s="991"/>
      <c r="N54" s="992"/>
      <c r="P54" s="990"/>
      <c r="Q54" s="991"/>
      <c r="R54" s="991"/>
      <c r="S54" s="992"/>
      <c r="T54" s="193"/>
    </row>
    <row r="55" spans="1:20">
      <c r="A55" s="196"/>
      <c r="Q55" s="199"/>
      <c r="T55" s="193"/>
    </row>
    <row r="56" spans="1:20">
      <c r="A56" s="196"/>
      <c r="Q56" s="199"/>
      <c r="T56" s="193"/>
    </row>
    <row r="57" spans="1:20" ht="12" thickBot="1">
      <c r="A57" s="202"/>
      <c r="B57" s="203"/>
      <c r="C57" s="203"/>
      <c r="D57" s="203"/>
      <c r="E57" s="203"/>
      <c r="F57" s="203"/>
      <c r="G57" s="203"/>
      <c r="H57" s="203"/>
      <c r="I57" s="203"/>
      <c r="J57" s="203"/>
      <c r="K57" s="203"/>
      <c r="L57" s="203"/>
      <c r="M57" s="203"/>
      <c r="N57" s="203"/>
      <c r="O57" s="203"/>
      <c r="P57" s="203"/>
      <c r="Q57" s="203"/>
      <c r="R57" s="203"/>
      <c r="S57" s="203"/>
      <c r="T57" s="204"/>
    </row>
  </sheetData>
  <sheetProtection sheet="1" objects="1" scenarios="1" selectLockedCells="1"/>
  <mergeCells count="44">
    <mergeCell ref="R4:S4"/>
    <mergeCell ref="B50:G51"/>
    <mergeCell ref="B53:G54"/>
    <mergeCell ref="K53:N54"/>
    <mergeCell ref="P53:S54"/>
    <mergeCell ref="P5:S5"/>
    <mergeCell ref="B42:G43"/>
    <mergeCell ref="K42:N43"/>
    <mergeCell ref="P42:S43"/>
    <mergeCell ref="B45:G46"/>
    <mergeCell ref="K45:N46"/>
    <mergeCell ref="P45:S46"/>
    <mergeCell ref="B36:G37"/>
    <mergeCell ref="K36:N37"/>
    <mergeCell ref="P36:S37"/>
    <mergeCell ref="B39:G40"/>
    <mergeCell ref="K39:N40"/>
    <mergeCell ref="P39:S40"/>
    <mergeCell ref="B30:G31"/>
    <mergeCell ref="K30:N31"/>
    <mergeCell ref="P30:S31"/>
    <mergeCell ref="B33:G34"/>
    <mergeCell ref="K33:N34"/>
    <mergeCell ref="P33:S34"/>
    <mergeCell ref="B24:G25"/>
    <mergeCell ref="K24:N25"/>
    <mergeCell ref="P24:S25"/>
    <mergeCell ref="B27:G28"/>
    <mergeCell ref="K27:N28"/>
    <mergeCell ref="P27:S28"/>
    <mergeCell ref="B18:G19"/>
    <mergeCell ref="K18:N19"/>
    <mergeCell ref="P18:S19"/>
    <mergeCell ref="B21:G22"/>
    <mergeCell ref="K21:N22"/>
    <mergeCell ref="P21:S22"/>
    <mergeCell ref="B15:G16"/>
    <mergeCell ref="K15:N16"/>
    <mergeCell ref="P15:S16"/>
    <mergeCell ref="A6:S6"/>
    <mergeCell ref="B9:R10"/>
    <mergeCell ref="B12:G12"/>
    <mergeCell ref="K12:N12"/>
    <mergeCell ref="P12:S12"/>
  </mergeCells>
  <phoneticPr fontId="1"/>
  <conditionalFormatting sqref="K53:N54">
    <cfRule type="containsBlanks" dxfId="4" priority="2">
      <formula>LEN(TRIM(K53))=0</formula>
    </cfRule>
  </conditionalFormatting>
  <conditionalFormatting sqref="P53:S54">
    <cfRule type="containsBlanks" dxfId="3" priority="1">
      <formula>LEN(TRIM(P53))=0</formula>
    </cfRule>
  </conditionalFormatting>
  <pageMargins left="0.62992125984251968" right="0.31496062992125984" top="0.55118110236220474" bottom="0.31496062992125984" header="0.51181102362204722" footer="0.19685039370078741"/>
  <pageSetup paperSize="9" scale="68"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13F16-501D-4A08-8E69-F2274E4DF2FC}">
  <sheetPr codeName="Sheet16">
    <pageSetUpPr fitToPage="1"/>
  </sheetPr>
  <dimension ref="A1:M42"/>
  <sheetViews>
    <sheetView showGridLines="0" zoomScaleNormal="100" zoomScaleSheetLayoutView="100" workbookViewId="0">
      <selection activeCell="F18" sqref="F18:K18"/>
    </sheetView>
  </sheetViews>
  <sheetFormatPr defaultColWidth="9" defaultRowHeight="13"/>
  <cols>
    <col min="1" max="1" width="2.5" style="205" customWidth="1"/>
    <col min="2" max="2" width="3" style="205" customWidth="1"/>
    <col min="3" max="4" width="9" style="205"/>
    <col min="5" max="5" width="12.83203125" style="205" customWidth="1"/>
    <col min="6" max="10" width="9" style="205"/>
    <col min="11" max="11" width="10.58203125" style="205" customWidth="1"/>
    <col min="12" max="12" width="3.5" style="205" customWidth="1"/>
    <col min="13" max="16384" width="9" style="205"/>
  </cols>
  <sheetData>
    <row r="1" spans="1:13">
      <c r="A1" s="186"/>
      <c r="B1" s="186"/>
      <c r="C1" s="186"/>
      <c r="D1" s="186"/>
      <c r="E1" s="186"/>
      <c r="F1" s="186"/>
      <c r="G1" s="186"/>
      <c r="H1" s="186"/>
      <c r="I1" s="186"/>
      <c r="J1" s="186"/>
      <c r="K1" s="186"/>
      <c r="L1" s="187" t="s">
        <v>444</v>
      </c>
    </row>
    <row r="2" spans="1:13" ht="13.5" thickBot="1">
      <c r="A2" s="186"/>
      <c r="B2" s="186"/>
      <c r="C2" s="186"/>
      <c r="D2" s="186"/>
      <c r="E2" s="186"/>
      <c r="F2" s="186"/>
      <c r="G2" s="186"/>
      <c r="H2" s="186"/>
      <c r="I2" s="186"/>
      <c r="J2" s="186"/>
      <c r="K2" s="186"/>
      <c r="L2" s="187"/>
    </row>
    <row r="3" spans="1:13" ht="18.75" customHeight="1">
      <c r="A3" s="189"/>
      <c r="B3" s="190"/>
      <c r="C3" s="190"/>
      <c r="D3" s="190"/>
      <c r="E3" s="190"/>
      <c r="F3" s="190"/>
      <c r="G3" s="190"/>
      <c r="H3" s="304"/>
      <c r="I3" s="304"/>
      <c r="J3" s="1016" t="str">
        <f>IF(様式1!BC4="","",様式1!BC4&amp;様式1!BF4&amp;様式1!BH4&amp;様式1!BJ4&amp;様式1!BL4&amp;様式1!BN4)</f>
        <v>2026年2月9日</v>
      </c>
      <c r="K3" s="1016"/>
      <c r="L3" s="206" t="s">
        <v>445</v>
      </c>
    </row>
    <row r="4" spans="1:13" ht="18.75" customHeight="1">
      <c r="A4" s="1019" t="s">
        <v>446</v>
      </c>
      <c r="B4" s="1020"/>
      <c r="C4" s="1020"/>
      <c r="D4" s="1020"/>
      <c r="E4" s="1020"/>
      <c r="F4" s="1020"/>
      <c r="G4" s="1020"/>
      <c r="H4" s="1020"/>
      <c r="I4" s="1020"/>
      <c r="J4" s="1020"/>
      <c r="K4" s="1020"/>
      <c r="L4" s="193"/>
    </row>
    <row r="5" spans="1:13" ht="18.75" customHeight="1">
      <c r="A5" s="207"/>
      <c r="B5" s="208"/>
      <c r="C5" s="208"/>
      <c r="D5" s="208"/>
      <c r="E5" s="208"/>
      <c r="F5" s="208"/>
      <c r="G5" s="208"/>
      <c r="H5" s="1018" t="str">
        <f>IF(様式1!AU19="","発電設備設置者名：","発電設備設置者名：　"&amp;様式1!AU19)</f>
        <v>発電設備設置者名：　株式会社）グッドエネジー</v>
      </c>
      <c r="I5" s="1018"/>
      <c r="J5" s="1018"/>
      <c r="K5" s="1018"/>
      <c r="L5" s="193"/>
    </row>
    <row r="6" spans="1:13" ht="16.5" customHeight="1">
      <c r="A6" s="209"/>
      <c r="B6" s="208"/>
      <c r="C6" s="208"/>
      <c r="D6" s="208"/>
      <c r="E6" s="208"/>
      <c r="F6" s="208"/>
      <c r="G6" s="208"/>
      <c r="H6" s="208"/>
      <c r="I6" s="208"/>
      <c r="J6" s="208"/>
      <c r="K6" s="208"/>
      <c r="L6" s="193"/>
    </row>
    <row r="7" spans="1:13" ht="16.5" customHeight="1">
      <c r="A7" s="209"/>
      <c r="B7" s="208"/>
      <c r="C7" s="208"/>
      <c r="D7" s="208"/>
      <c r="E7" s="208"/>
      <c r="F7" s="208"/>
      <c r="G7" s="208"/>
      <c r="H7" s="208"/>
      <c r="I7" s="208"/>
      <c r="J7" s="208"/>
      <c r="K7" s="208"/>
      <c r="L7" s="193"/>
    </row>
    <row r="8" spans="1:13" ht="16.5" customHeight="1">
      <c r="A8" s="209"/>
      <c r="B8" s="208"/>
      <c r="C8" s="208"/>
      <c r="D8" s="208"/>
      <c r="E8" s="208"/>
      <c r="F8" s="208"/>
      <c r="G8" s="208"/>
      <c r="H8" s="208"/>
      <c r="I8" s="208"/>
      <c r="J8" s="208"/>
      <c r="K8" s="208"/>
      <c r="L8" s="193"/>
    </row>
    <row r="9" spans="1:13" ht="16.5" customHeight="1">
      <c r="A9" s="210" t="s">
        <v>447</v>
      </c>
      <c r="B9" s="188"/>
      <c r="C9" s="188"/>
      <c r="D9" s="188"/>
      <c r="E9" s="188"/>
      <c r="F9" s="188"/>
      <c r="G9" s="188"/>
      <c r="H9" s="188"/>
      <c r="I9" s="188"/>
      <c r="J9" s="188"/>
      <c r="K9" s="188"/>
      <c r="L9" s="193"/>
    </row>
    <row r="10" spans="1:13" ht="22.5" customHeight="1">
      <c r="A10" s="207"/>
      <c r="B10" s="1021" t="s">
        <v>448</v>
      </c>
      <c r="C10" s="1021"/>
      <c r="D10" s="1021"/>
      <c r="E10" s="1021" t="s">
        <v>449</v>
      </c>
      <c r="F10" s="1021"/>
      <c r="G10" s="1021"/>
      <c r="H10" s="1021"/>
      <c r="I10" s="1021"/>
      <c r="J10" s="1021"/>
      <c r="K10" s="1021"/>
      <c r="L10" s="193"/>
    </row>
    <row r="11" spans="1:13" ht="22.5" customHeight="1">
      <c r="A11" s="207"/>
      <c r="B11" s="1021" t="s">
        <v>450</v>
      </c>
      <c r="C11" s="1021"/>
      <c r="D11" s="1021"/>
      <c r="E11" s="1022" t="s">
        <v>741</v>
      </c>
      <c r="F11" s="1022"/>
      <c r="G11" s="1022"/>
      <c r="H11" s="1022"/>
      <c r="I11" s="1022"/>
      <c r="J11" s="1022"/>
      <c r="K11" s="1022"/>
      <c r="L11" s="193"/>
    </row>
    <row r="12" spans="1:13" ht="22.5" customHeight="1">
      <c r="A12" s="211"/>
      <c r="B12" s="1021" t="s">
        <v>569</v>
      </c>
      <c r="C12" s="1021"/>
      <c r="D12" s="1021"/>
      <c r="E12" s="327" t="s">
        <v>570</v>
      </c>
      <c r="F12" s="328"/>
      <c r="G12" s="328"/>
      <c r="H12" s="328"/>
      <c r="I12" s="328"/>
      <c r="J12" s="328"/>
      <c r="K12" s="329"/>
      <c r="L12" s="217"/>
      <c r="M12" s="211"/>
    </row>
    <row r="13" spans="1:13" ht="22.5" customHeight="1">
      <c r="A13" s="211"/>
      <c r="B13" s="1021"/>
      <c r="C13" s="1021"/>
      <c r="D13" s="1021"/>
      <c r="E13" s="335" t="s">
        <v>573</v>
      </c>
      <c r="F13" s="1023" t="s">
        <v>742</v>
      </c>
      <c r="G13" s="1023"/>
      <c r="H13" s="1023"/>
      <c r="I13" s="1023"/>
      <c r="J13" s="1023"/>
      <c r="K13" s="1024"/>
      <c r="L13" s="217"/>
      <c r="M13" s="211"/>
    </row>
    <row r="14" spans="1:13" ht="22.5" customHeight="1">
      <c r="A14" s="211"/>
      <c r="B14" s="1021"/>
      <c r="C14" s="1021"/>
      <c r="D14" s="1021"/>
      <c r="E14" s="335" t="s">
        <v>571</v>
      </c>
      <c r="F14" s="1023" t="s">
        <v>743</v>
      </c>
      <c r="G14" s="1023"/>
      <c r="H14" s="1023"/>
      <c r="I14" s="1023"/>
      <c r="J14" s="1023"/>
      <c r="K14" s="1024"/>
      <c r="L14" s="217"/>
      <c r="M14" s="211"/>
    </row>
    <row r="15" spans="1:13" ht="22.5" customHeight="1">
      <c r="A15" s="211"/>
      <c r="B15" s="1021"/>
      <c r="C15" s="1021"/>
      <c r="D15" s="1021"/>
      <c r="E15" s="330"/>
      <c r="K15" s="331"/>
      <c r="L15" s="217"/>
      <c r="M15" s="211"/>
    </row>
    <row r="16" spans="1:13" ht="22.5" customHeight="1">
      <c r="A16" s="211"/>
      <c r="B16" s="1021"/>
      <c r="C16" s="1021"/>
      <c r="D16" s="1021"/>
      <c r="E16" s="330" t="s">
        <v>572</v>
      </c>
      <c r="K16" s="331"/>
      <c r="L16" s="217"/>
      <c r="M16" s="211"/>
    </row>
    <row r="17" spans="1:13" ht="22.5" customHeight="1">
      <c r="A17" s="211"/>
      <c r="B17" s="1021"/>
      <c r="C17" s="1021"/>
      <c r="D17" s="1021"/>
      <c r="E17" s="335" t="s">
        <v>573</v>
      </c>
      <c r="F17" s="1023" t="s">
        <v>742</v>
      </c>
      <c r="G17" s="1023"/>
      <c r="H17" s="1023"/>
      <c r="I17" s="1023"/>
      <c r="J17" s="1023"/>
      <c r="K17" s="1024"/>
      <c r="L17" s="217"/>
      <c r="M17" s="211"/>
    </row>
    <row r="18" spans="1:13" ht="22.5" customHeight="1">
      <c r="A18" s="211"/>
      <c r="B18" s="1021"/>
      <c r="C18" s="1021"/>
      <c r="D18" s="1021"/>
      <c r="E18" s="335" t="s">
        <v>571</v>
      </c>
      <c r="F18" s="1023" t="s">
        <v>743</v>
      </c>
      <c r="G18" s="1023"/>
      <c r="H18" s="1023"/>
      <c r="I18" s="1023"/>
      <c r="J18" s="1023"/>
      <c r="K18" s="1024"/>
      <c r="L18" s="217"/>
      <c r="M18" s="211"/>
    </row>
    <row r="19" spans="1:13" ht="22.5" customHeight="1">
      <c r="A19" s="192"/>
      <c r="B19" s="1021"/>
      <c r="C19" s="1021"/>
      <c r="D19" s="1021"/>
      <c r="E19" s="332"/>
      <c r="F19" s="333"/>
      <c r="G19" s="333"/>
      <c r="H19" s="333"/>
      <c r="I19" s="333"/>
      <c r="J19" s="333"/>
      <c r="K19" s="334"/>
      <c r="L19" s="193"/>
      <c r="M19" s="211"/>
    </row>
    <row r="20" spans="1:13" ht="18.75" customHeight="1">
      <c r="A20" s="211"/>
      <c r="B20" s="212"/>
      <c r="C20" s="212"/>
      <c r="D20" s="213"/>
      <c r="E20" s="213"/>
      <c r="F20" s="212"/>
      <c r="G20" s="212"/>
      <c r="H20" s="212"/>
      <c r="I20" s="212"/>
      <c r="J20" s="212"/>
      <c r="K20" s="212"/>
      <c r="L20" s="193"/>
    </row>
    <row r="21" spans="1:13" ht="18.75" customHeight="1">
      <c r="A21" s="210"/>
      <c r="B21" s="186"/>
      <c r="C21" s="188" t="s">
        <v>451</v>
      </c>
      <c r="D21" s="214"/>
      <c r="E21" s="188"/>
      <c r="F21" s="188"/>
      <c r="G21" s="188"/>
      <c r="H21" s="188"/>
      <c r="I21" s="188"/>
      <c r="J21" s="188"/>
      <c r="K21" s="188"/>
      <c r="L21" s="193"/>
    </row>
    <row r="22" spans="1:13" ht="15" customHeight="1">
      <c r="A22" s="210"/>
      <c r="B22" s="188"/>
      <c r="C22" s="213" t="s">
        <v>452</v>
      </c>
      <c r="D22" s="212"/>
      <c r="E22" s="212"/>
      <c r="F22" s="215"/>
      <c r="G22" s="215"/>
      <c r="H22" s="215"/>
      <c r="I22" s="215"/>
      <c r="J22" s="215"/>
      <c r="K22" s="215"/>
      <c r="L22" s="193"/>
    </row>
    <row r="23" spans="1:13" ht="18.75" customHeight="1">
      <c r="A23" s="192"/>
      <c r="C23" s="213" t="s">
        <v>453</v>
      </c>
      <c r="D23" s="188"/>
      <c r="E23" s="216"/>
      <c r="F23" s="216"/>
      <c r="G23" s="216"/>
      <c r="H23" s="216"/>
      <c r="I23" s="216"/>
      <c r="J23" s="216"/>
      <c r="K23" s="216"/>
      <c r="L23" s="193"/>
    </row>
    <row r="24" spans="1:13">
      <c r="A24" s="211"/>
      <c r="C24" s="188" t="s">
        <v>454</v>
      </c>
      <c r="D24" s="188"/>
      <c r="E24" s="216"/>
      <c r="F24" s="216"/>
      <c r="G24" s="216"/>
      <c r="H24" s="216"/>
      <c r="I24" s="216"/>
      <c r="J24" s="216"/>
      <c r="K24" s="216"/>
      <c r="L24" s="217"/>
    </row>
    <row r="25" spans="1:13">
      <c r="A25" s="211"/>
      <c r="C25" s="188" t="s">
        <v>455</v>
      </c>
      <c r="D25" s="188"/>
      <c r="E25" s="216"/>
      <c r="F25" s="216"/>
      <c r="G25" s="216"/>
      <c r="H25" s="216"/>
      <c r="I25" s="216"/>
      <c r="J25" s="216"/>
      <c r="K25" s="216"/>
      <c r="L25" s="217"/>
    </row>
    <row r="26" spans="1:13">
      <c r="A26" s="211"/>
      <c r="C26" s="188" t="s">
        <v>456</v>
      </c>
      <c r="D26" s="214"/>
      <c r="E26" s="216"/>
      <c r="F26" s="216"/>
      <c r="G26" s="216"/>
      <c r="H26" s="216"/>
      <c r="I26" s="216"/>
      <c r="J26" s="216"/>
      <c r="K26" s="216"/>
      <c r="L26" s="217"/>
    </row>
    <row r="27" spans="1:13">
      <c r="A27" s="211"/>
      <c r="C27" s="213" t="s">
        <v>457</v>
      </c>
      <c r="D27" s="212"/>
      <c r="E27" s="216"/>
      <c r="F27" s="216"/>
      <c r="G27" s="216"/>
      <c r="H27" s="216"/>
      <c r="I27" s="216"/>
      <c r="J27" s="216"/>
      <c r="K27" s="216"/>
      <c r="L27" s="217"/>
    </row>
    <row r="28" spans="1:13">
      <c r="A28" s="211"/>
      <c r="C28" s="188" t="s">
        <v>458</v>
      </c>
      <c r="D28" s="188"/>
      <c r="E28" s="216"/>
      <c r="F28" s="216"/>
      <c r="G28" s="216"/>
      <c r="H28" s="216"/>
      <c r="I28" s="216"/>
      <c r="J28" s="216"/>
      <c r="K28" s="216"/>
      <c r="L28" s="217"/>
    </row>
    <row r="29" spans="1:13">
      <c r="A29" s="211"/>
      <c r="C29" s="188" t="s">
        <v>459</v>
      </c>
      <c r="D29" s="188"/>
      <c r="E29" s="216"/>
      <c r="F29" s="216"/>
      <c r="G29" s="216"/>
      <c r="H29" s="216"/>
      <c r="I29" s="216"/>
      <c r="J29" s="216"/>
      <c r="K29" s="216"/>
      <c r="L29" s="217"/>
    </row>
    <row r="30" spans="1:13">
      <c r="A30" s="211"/>
      <c r="C30" s="188" t="s">
        <v>460</v>
      </c>
      <c r="D30" s="188"/>
      <c r="E30" s="216"/>
      <c r="F30" s="216"/>
      <c r="G30" s="216"/>
      <c r="H30" s="216"/>
      <c r="I30" s="216"/>
      <c r="J30" s="216"/>
      <c r="K30" s="216"/>
      <c r="L30" s="217"/>
    </row>
    <row r="31" spans="1:13">
      <c r="A31" s="211"/>
      <c r="C31" s="188" t="s">
        <v>461</v>
      </c>
      <c r="D31" s="188"/>
      <c r="E31" s="216"/>
      <c r="F31" s="216"/>
      <c r="G31" s="216"/>
      <c r="H31" s="216"/>
      <c r="I31" s="216"/>
      <c r="J31" s="216"/>
      <c r="K31" s="216"/>
      <c r="L31" s="217"/>
    </row>
    <row r="32" spans="1:13">
      <c r="A32" s="211"/>
      <c r="C32" s="188" t="s">
        <v>462</v>
      </c>
      <c r="D32" s="214"/>
      <c r="E32" s="216"/>
      <c r="F32" s="216"/>
      <c r="G32" s="216"/>
      <c r="H32" s="216"/>
      <c r="I32" s="216"/>
      <c r="J32" s="216"/>
      <c r="K32" s="216"/>
      <c r="L32" s="217"/>
    </row>
    <row r="33" spans="1:12">
      <c r="A33" s="211"/>
      <c r="C33" s="213" t="s">
        <v>463</v>
      </c>
      <c r="D33" s="212"/>
      <c r="E33" s="216"/>
      <c r="F33" s="216"/>
      <c r="G33" s="216"/>
      <c r="H33" s="216"/>
      <c r="I33" s="216"/>
      <c r="J33" s="216"/>
      <c r="K33" s="216"/>
      <c r="L33" s="217"/>
    </row>
    <row r="34" spans="1:12">
      <c r="A34" s="211"/>
      <c r="C34" s="188"/>
      <c r="D34" s="188" t="s">
        <v>464</v>
      </c>
      <c r="E34" s="216"/>
      <c r="F34" s="216"/>
      <c r="G34" s="216"/>
      <c r="H34" s="216"/>
      <c r="I34" s="216"/>
      <c r="J34" s="216"/>
      <c r="K34" s="216"/>
      <c r="L34" s="217"/>
    </row>
    <row r="35" spans="1:12">
      <c r="A35" s="211"/>
      <c r="C35" s="188"/>
      <c r="D35" s="188" t="s">
        <v>465</v>
      </c>
      <c r="E35" s="216"/>
      <c r="F35" s="216"/>
      <c r="G35" s="216"/>
      <c r="H35" s="216"/>
      <c r="I35" s="216"/>
      <c r="J35" s="216"/>
      <c r="K35" s="216"/>
      <c r="L35" s="217"/>
    </row>
    <row r="36" spans="1:12">
      <c r="A36" s="211"/>
      <c r="C36" s="188"/>
      <c r="D36" s="188"/>
      <c r="L36" s="217"/>
    </row>
    <row r="37" spans="1:12">
      <c r="A37" s="211"/>
      <c r="C37" s="188"/>
      <c r="D37" s="188"/>
      <c r="L37" s="217"/>
    </row>
    <row r="38" spans="1:12">
      <c r="A38" s="211"/>
      <c r="C38" s="188"/>
      <c r="D38" s="188"/>
      <c r="L38" s="217"/>
    </row>
    <row r="39" spans="1:12">
      <c r="A39" s="211"/>
      <c r="L39" s="217"/>
    </row>
    <row r="40" spans="1:12">
      <c r="A40" s="211"/>
      <c r="L40" s="217"/>
    </row>
    <row r="41" spans="1:12" ht="18.75" customHeight="1">
      <c r="A41" s="210"/>
      <c r="L41" s="217"/>
    </row>
    <row r="42" spans="1:12" ht="13.5" thickBot="1">
      <c r="A42" s="218"/>
      <c r="B42" s="219"/>
      <c r="C42" s="219"/>
      <c r="D42" s="219"/>
      <c r="E42" s="219"/>
      <c r="F42" s="219"/>
      <c r="G42" s="219"/>
      <c r="H42" s="219"/>
      <c r="I42" s="219"/>
      <c r="J42" s="219"/>
      <c r="K42" s="219"/>
      <c r="L42" s="220"/>
    </row>
  </sheetData>
  <sheetProtection sheet="1" objects="1" scenarios="1" selectLockedCells="1"/>
  <mergeCells count="12">
    <mergeCell ref="B11:D11"/>
    <mergeCell ref="E11:K11"/>
    <mergeCell ref="B12:D19"/>
    <mergeCell ref="F13:K13"/>
    <mergeCell ref="F14:K14"/>
    <mergeCell ref="F17:K17"/>
    <mergeCell ref="F18:K18"/>
    <mergeCell ref="H5:K5"/>
    <mergeCell ref="J3:K3"/>
    <mergeCell ref="A4:K4"/>
    <mergeCell ref="B10:D10"/>
    <mergeCell ref="E10:K10"/>
  </mergeCells>
  <phoneticPr fontId="1"/>
  <dataValidations count="1">
    <dataValidation type="list" allowBlank="1" showInputMessage="1" showErrorMessage="1" sqref="E11:K11" xr:uid="{0D52BA9C-6BBD-4F54-910A-3C4AB34F5411}">
      <formula1>"（選択して下さい）,常時監視制御方式,遠隔常時監視制御方式,随時監視制御方式,随時巡回方式,断続監視制御方式,遠隔断続監視制御方式,簡易監視方式"</formula1>
    </dataValidation>
  </dataValidations>
  <pageMargins left="0.62992125984251968" right="0.31496062992125984" top="0.55118110236220474" bottom="0.31496062992125984" header="0.51181102362204722" footer="0.19685039370078741"/>
  <pageSetup paperSize="9" scale="88"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C6CA3-4040-4316-B8BB-3822DEC91704}">
  <sheetPr codeName="Sheet17">
    <pageSetUpPr fitToPage="1"/>
  </sheetPr>
  <dimension ref="A1:M63"/>
  <sheetViews>
    <sheetView showGridLines="0" zoomScaleNormal="100" zoomScaleSheetLayoutView="85" workbookViewId="0">
      <selection activeCell="E55" sqref="E55:G55"/>
    </sheetView>
  </sheetViews>
  <sheetFormatPr defaultColWidth="9" defaultRowHeight="13"/>
  <cols>
    <col min="1" max="1" width="2.5" style="205" customWidth="1"/>
    <col min="2" max="2" width="4.25" style="205" customWidth="1"/>
    <col min="3" max="3" width="13.5" style="205" customWidth="1"/>
    <col min="4" max="11" width="10.33203125" style="205" customWidth="1"/>
    <col min="12" max="12" width="6.75" style="205" customWidth="1"/>
    <col min="13" max="13" width="6" style="205" customWidth="1"/>
    <col min="14" max="16384" width="9" style="205"/>
  </cols>
  <sheetData>
    <row r="1" spans="1:13">
      <c r="A1" s="186"/>
      <c r="B1" s="186"/>
      <c r="C1" s="186"/>
      <c r="D1" s="186"/>
      <c r="E1" s="186"/>
      <c r="F1" s="186"/>
      <c r="G1" s="186"/>
      <c r="H1" s="186"/>
      <c r="I1" s="186"/>
      <c r="J1" s="186"/>
      <c r="K1" s="186"/>
      <c r="L1" s="187" t="s">
        <v>466</v>
      </c>
    </row>
    <row r="2" spans="1:13" ht="13.5" thickBot="1">
      <c r="A2" s="186"/>
      <c r="B2" s="186"/>
      <c r="C2" s="186"/>
      <c r="D2" s="186"/>
      <c r="E2" s="186"/>
      <c r="F2" s="186"/>
      <c r="G2" s="186"/>
      <c r="H2" s="186"/>
      <c r="I2" s="186"/>
      <c r="J2" s="186"/>
      <c r="K2" s="186"/>
      <c r="L2" s="187"/>
    </row>
    <row r="3" spans="1:13" ht="18.75" customHeight="1">
      <c r="A3" s="189"/>
      <c r="B3" s="190"/>
      <c r="C3" s="190"/>
      <c r="D3" s="190"/>
      <c r="E3" s="190"/>
      <c r="F3" s="190"/>
      <c r="G3" s="190"/>
      <c r="H3" s="190"/>
      <c r="I3" s="190"/>
      <c r="J3" s="190"/>
      <c r="K3" s="1043" t="str">
        <f>IF(様式1!BC4="","",様式1!BC4&amp;様式1!BF4&amp;様式1!BH4&amp;様式1!BJ4&amp;様式1!BL4&amp;様式1!BN4)</f>
        <v>2026年2月9日</v>
      </c>
      <c r="L3" s="1043"/>
      <c r="M3" s="206"/>
    </row>
    <row r="4" spans="1:13" ht="18.75" customHeight="1">
      <c r="A4" s="1019" t="s">
        <v>467</v>
      </c>
      <c r="B4" s="1020"/>
      <c r="C4" s="1020"/>
      <c r="D4" s="1020"/>
      <c r="E4" s="1020"/>
      <c r="F4" s="1020"/>
      <c r="G4" s="1020"/>
      <c r="H4" s="1020"/>
      <c r="I4" s="1020"/>
      <c r="J4" s="1020"/>
      <c r="K4" s="1020"/>
      <c r="L4" s="1020"/>
      <c r="M4" s="193"/>
    </row>
    <row r="5" spans="1:13" ht="18.75" customHeight="1">
      <c r="A5" s="207"/>
      <c r="B5" s="208"/>
      <c r="C5" s="208"/>
      <c r="D5" s="208"/>
      <c r="E5" s="208"/>
      <c r="F5" s="208"/>
      <c r="G5" s="208"/>
      <c r="H5" s="208"/>
      <c r="I5" s="1044" t="str">
        <f>IF(様式1!AU19="","発電設備設置者名：","発電設備設置者名：　"&amp;様式1!AU19)</f>
        <v>発電設備設置者名：　株式会社）グッドエネジー</v>
      </c>
      <c r="J5" s="1044"/>
      <c r="K5" s="1044"/>
      <c r="L5" s="1044"/>
      <c r="M5" s="193"/>
    </row>
    <row r="6" spans="1:13" ht="16.5" customHeight="1">
      <c r="A6" s="209"/>
      <c r="B6" s="208"/>
      <c r="C6" s="208"/>
      <c r="D6" s="208"/>
      <c r="E6" s="208"/>
      <c r="F6" s="208"/>
      <c r="G6" s="208"/>
      <c r="H6" s="208"/>
      <c r="I6" s="208"/>
      <c r="J6" s="208"/>
      <c r="K6" s="208"/>
      <c r="L6" s="208"/>
      <c r="M6" s="193"/>
    </row>
    <row r="7" spans="1:13" ht="19.5" customHeight="1">
      <c r="A7" s="209"/>
      <c r="B7" s="208"/>
      <c r="C7" s="208"/>
      <c r="D7" s="208"/>
      <c r="E7" s="208"/>
      <c r="F7" s="208"/>
      <c r="G7" s="208"/>
      <c r="H7" s="208"/>
      <c r="I7" s="208"/>
      <c r="J7" s="208"/>
      <c r="K7" s="208"/>
      <c r="L7" s="208"/>
      <c r="M7" s="193"/>
    </row>
    <row r="8" spans="1:13" ht="19.5" customHeight="1">
      <c r="A8" s="209"/>
      <c r="B8" s="221"/>
      <c r="C8" s="221"/>
      <c r="D8" s="222"/>
      <c r="E8" s="222"/>
      <c r="F8" s="222"/>
      <c r="G8" s="223"/>
      <c r="H8" s="223"/>
      <c r="I8" s="223"/>
      <c r="J8" s="222"/>
      <c r="K8" s="222"/>
      <c r="L8" s="222"/>
      <c r="M8" s="224"/>
    </row>
    <row r="9" spans="1:13" ht="19.5" customHeight="1">
      <c r="A9" s="210"/>
      <c r="B9" s="225"/>
      <c r="C9" s="225"/>
      <c r="D9" s="225"/>
      <c r="E9" s="225"/>
      <c r="F9" s="225"/>
      <c r="G9" s="225"/>
      <c r="H9" s="225"/>
      <c r="I9" s="225"/>
      <c r="J9" s="225"/>
      <c r="K9" s="225"/>
      <c r="L9" s="225"/>
      <c r="M9" s="226"/>
    </row>
    <row r="10" spans="1:13" ht="19.5" customHeight="1">
      <c r="A10" s="207"/>
      <c r="B10" s="225"/>
      <c r="C10" s="225"/>
      <c r="D10" s="225"/>
      <c r="E10" s="227"/>
      <c r="F10" s="222"/>
      <c r="G10" s="222"/>
      <c r="H10" s="222"/>
      <c r="I10" s="225"/>
      <c r="J10" s="225"/>
      <c r="K10" s="225"/>
      <c r="L10" s="225"/>
      <c r="M10" s="226"/>
    </row>
    <row r="11" spans="1:13" ht="16.5" customHeight="1">
      <c r="A11" s="207"/>
      <c r="B11" s="225"/>
      <c r="C11" s="225"/>
      <c r="D11" s="225"/>
      <c r="E11" s="225"/>
      <c r="F11" s="225"/>
      <c r="G11" s="225"/>
      <c r="H11" s="225"/>
      <c r="I11" s="225"/>
      <c r="J11" s="225"/>
      <c r="K11" s="225"/>
      <c r="L11" s="225"/>
      <c r="M11" s="226"/>
    </row>
    <row r="12" spans="1:13" ht="12" customHeight="1">
      <c r="A12" s="192"/>
      <c r="B12" s="225"/>
      <c r="C12" s="225"/>
      <c r="D12" s="225"/>
      <c r="E12" s="225"/>
      <c r="F12" s="225"/>
      <c r="G12" s="225"/>
      <c r="H12" s="225"/>
      <c r="I12" s="225"/>
      <c r="J12" s="228"/>
      <c r="K12" s="225"/>
      <c r="L12" s="225"/>
      <c r="M12" s="226"/>
    </row>
    <row r="13" spans="1:13" ht="12" customHeight="1">
      <c r="A13" s="211"/>
      <c r="B13" s="225"/>
      <c r="C13" s="225"/>
      <c r="D13" s="225"/>
      <c r="E13" s="229"/>
      <c r="F13" s="225"/>
      <c r="G13" s="225"/>
      <c r="H13" s="225"/>
      <c r="I13" s="225"/>
      <c r="J13" s="225"/>
      <c r="K13" s="225"/>
      <c r="L13" s="225"/>
      <c r="M13" s="226"/>
    </row>
    <row r="14" spans="1:13" ht="12" customHeight="1">
      <c r="A14" s="211"/>
      <c r="B14" s="225"/>
      <c r="C14" s="225"/>
      <c r="D14" s="229"/>
      <c r="E14" s="230"/>
      <c r="F14" s="225"/>
      <c r="G14" s="225"/>
      <c r="H14" s="225"/>
      <c r="I14" s="225"/>
      <c r="J14" s="225"/>
      <c r="K14" s="225"/>
      <c r="L14" s="225"/>
      <c r="M14" s="226"/>
    </row>
    <row r="15" spans="1:13" ht="12" customHeight="1">
      <c r="A15" s="210"/>
      <c r="B15" s="225"/>
      <c r="C15" s="225"/>
      <c r="D15" s="229"/>
      <c r="E15" s="225"/>
      <c r="F15" s="225"/>
      <c r="G15" s="225"/>
      <c r="H15" s="225"/>
      <c r="I15" s="225"/>
      <c r="J15" s="225"/>
      <c r="K15" s="225"/>
      <c r="L15" s="225"/>
      <c r="M15" s="226"/>
    </row>
    <row r="16" spans="1:13" ht="12" customHeight="1">
      <c r="A16" s="210"/>
      <c r="B16" s="225"/>
      <c r="C16" s="225"/>
      <c r="D16" s="225"/>
      <c r="E16" s="225"/>
      <c r="F16" s="225"/>
      <c r="G16" s="225"/>
      <c r="H16" s="225"/>
      <c r="I16" s="225"/>
      <c r="J16" s="225"/>
      <c r="K16" s="225"/>
      <c r="L16" s="225"/>
      <c r="M16" s="226"/>
    </row>
    <row r="17" spans="1:13" ht="12" customHeight="1">
      <c r="A17" s="192"/>
      <c r="B17" s="225"/>
      <c r="C17" s="225"/>
      <c r="D17" s="229"/>
      <c r="E17" s="225"/>
      <c r="F17" s="225"/>
      <c r="G17" s="225"/>
      <c r="H17" s="225"/>
      <c r="I17" s="225"/>
      <c r="J17" s="225"/>
      <c r="K17" s="225"/>
      <c r="L17" s="225"/>
      <c r="M17" s="226"/>
    </row>
    <row r="18" spans="1:13" ht="12" customHeight="1">
      <c r="A18" s="211"/>
      <c r="B18" s="225"/>
      <c r="C18" s="225"/>
      <c r="D18" s="229"/>
      <c r="E18" s="225"/>
      <c r="F18" s="225"/>
      <c r="G18" s="225"/>
      <c r="H18" s="225"/>
      <c r="I18" s="225"/>
      <c r="J18" s="225"/>
      <c r="K18" s="225"/>
      <c r="L18" s="225"/>
      <c r="M18" s="226"/>
    </row>
    <row r="19" spans="1:13" ht="12" customHeight="1">
      <c r="A19" s="211"/>
      <c r="B19" s="225"/>
      <c r="C19" s="225"/>
      <c r="D19" s="225"/>
      <c r="E19" s="225"/>
      <c r="F19" s="225"/>
      <c r="G19" s="225"/>
      <c r="H19" s="225"/>
      <c r="I19" s="225"/>
      <c r="J19" s="231"/>
      <c r="K19" s="225"/>
      <c r="L19" s="225"/>
      <c r="M19" s="226"/>
    </row>
    <row r="20" spans="1:13" ht="12" customHeight="1">
      <c r="A20" s="211"/>
      <c r="B20" s="225"/>
      <c r="C20" s="225"/>
      <c r="D20" s="225"/>
      <c r="E20" s="225"/>
      <c r="F20" s="225"/>
      <c r="G20" s="225"/>
      <c r="H20" s="225"/>
      <c r="I20" s="225"/>
      <c r="J20" s="225"/>
      <c r="K20" s="225"/>
      <c r="L20" s="225"/>
      <c r="M20" s="226"/>
    </row>
    <row r="21" spans="1:13" ht="12" customHeight="1">
      <c r="A21" s="211"/>
      <c r="B21" s="225"/>
      <c r="C21" s="225"/>
      <c r="D21" s="225"/>
      <c r="E21" s="225"/>
      <c r="F21" s="225"/>
      <c r="G21" s="225"/>
      <c r="H21" s="225"/>
      <c r="I21" s="225"/>
      <c r="J21" s="225"/>
      <c r="K21" s="225"/>
      <c r="L21" s="225"/>
      <c r="M21" s="226"/>
    </row>
    <row r="22" spans="1:13" ht="12" customHeight="1">
      <c r="A22" s="211"/>
      <c r="B22" s="225"/>
      <c r="C22" s="225"/>
      <c r="D22" s="225"/>
      <c r="E22" s="225"/>
      <c r="F22" s="225"/>
      <c r="G22" s="225"/>
      <c r="H22" s="225"/>
      <c r="I22" s="225"/>
      <c r="J22" s="225"/>
      <c r="K22" s="225"/>
      <c r="L22" s="225"/>
      <c r="M22" s="226"/>
    </row>
    <row r="23" spans="1:13" ht="12" customHeight="1">
      <c r="A23" s="211"/>
      <c r="B23" s="225"/>
      <c r="C23" s="225"/>
      <c r="D23" s="225"/>
      <c r="E23" s="225"/>
      <c r="F23" s="225"/>
      <c r="G23" s="225"/>
      <c r="H23" s="225"/>
      <c r="I23" s="225"/>
      <c r="J23" s="225"/>
      <c r="K23" s="225"/>
      <c r="L23" s="225"/>
      <c r="M23" s="226"/>
    </row>
    <row r="24" spans="1:13" ht="12" customHeight="1">
      <c r="A24" s="211"/>
      <c r="B24" s="225"/>
      <c r="C24" s="225"/>
      <c r="D24" s="225"/>
      <c r="E24" s="225"/>
      <c r="F24" s="225"/>
      <c r="G24" s="225"/>
      <c r="H24" s="225"/>
      <c r="I24" s="225"/>
      <c r="J24" s="225"/>
      <c r="K24" s="225"/>
      <c r="L24" s="225"/>
      <c r="M24" s="226"/>
    </row>
    <row r="25" spans="1:13" ht="12" customHeight="1">
      <c r="A25" s="211"/>
      <c r="B25" s="225"/>
      <c r="C25" s="225"/>
      <c r="D25" s="225"/>
      <c r="E25" s="225"/>
      <c r="F25" s="225"/>
      <c r="G25" s="225"/>
      <c r="H25" s="225"/>
      <c r="I25" s="225"/>
      <c r="J25" s="225"/>
      <c r="K25" s="225"/>
      <c r="L25" s="225"/>
      <c r="M25" s="226"/>
    </row>
    <row r="26" spans="1:13" ht="12" customHeight="1">
      <c r="A26" s="211"/>
      <c r="B26" s="225"/>
      <c r="C26" s="225"/>
      <c r="D26" s="225"/>
      <c r="E26" s="225"/>
      <c r="F26" s="225"/>
      <c r="G26" s="225"/>
      <c r="H26" s="225"/>
      <c r="I26" s="225"/>
      <c r="J26" s="225"/>
      <c r="K26" s="225"/>
      <c r="L26" s="225"/>
      <c r="M26" s="226"/>
    </row>
    <row r="27" spans="1:13" ht="12" customHeight="1">
      <c r="A27" s="211"/>
      <c r="B27" s="225"/>
      <c r="C27" s="225"/>
      <c r="D27" s="225"/>
      <c r="E27" s="225"/>
      <c r="F27" s="225"/>
      <c r="G27" s="225"/>
      <c r="H27" s="225"/>
      <c r="I27" s="225"/>
      <c r="J27" s="225"/>
      <c r="K27" s="225"/>
      <c r="L27" s="225"/>
      <c r="M27" s="226"/>
    </row>
    <row r="28" spans="1:13" ht="12" customHeight="1">
      <c r="A28" s="211"/>
      <c r="B28" s="225"/>
      <c r="C28" s="225"/>
      <c r="D28" s="225"/>
      <c r="E28" s="225"/>
      <c r="F28" s="225"/>
      <c r="G28" s="225"/>
      <c r="H28" s="225"/>
      <c r="I28" s="225"/>
      <c r="J28" s="225"/>
      <c r="K28" s="225"/>
      <c r="L28" s="225"/>
      <c r="M28" s="226"/>
    </row>
    <row r="29" spans="1:13" ht="12" customHeight="1">
      <c r="A29" s="211"/>
      <c r="B29" s="225"/>
      <c r="C29" s="225"/>
      <c r="D29" s="225"/>
      <c r="E29" s="225"/>
      <c r="F29" s="225"/>
      <c r="G29" s="225"/>
      <c r="H29" s="225"/>
      <c r="I29" s="225"/>
      <c r="J29" s="225"/>
      <c r="K29" s="225"/>
      <c r="L29" s="225"/>
      <c r="M29" s="226"/>
    </row>
    <row r="30" spans="1:13" ht="12" customHeight="1">
      <c r="A30" s="211"/>
      <c r="B30" s="225"/>
      <c r="C30" s="225"/>
      <c r="D30" s="225"/>
      <c r="E30" s="225"/>
      <c r="F30" s="225"/>
      <c r="G30" s="225"/>
      <c r="H30" s="225"/>
      <c r="I30" s="225"/>
      <c r="J30" s="225"/>
      <c r="K30" s="225"/>
      <c r="L30" s="225"/>
      <c r="M30" s="226"/>
    </row>
    <row r="31" spans="1:13" ht="12" customHeight="1">
      <c r="A31" s="211"/>
      <c r="B31" s="225"/>
      <c r="C31" s="225"/>
      <c r="D31" s="225"/>
      <c r="E31" s="225"/>
      <c r="F31" s="225"/>
      <c r="G31" s="225"/>
      <c r="H31" s="225"/>
      <c r="I31" s="225"/>
      <c r="J31" s="225"/>
      <c r="K31" s="225"/>
      <c r="L31" s="225"/>
      <c r="M31" s="226"/>
    </row>
    <row r="32" spans="1:13" ht="12" customHeight="1">
      <c r="A32" s="211"/>
      <c r="B32" s="225"/>
      <c r="C32" s="225"/>
      <c r="D32" s="225"/>
      <c r="E32" s="225"/>
      <c r="F32" s="225"/>
      <c r="G32" s="225"/>
      <c r="H32" s="225"/>
      <c r="I32" s="225"/>
      <c r="J32" s="225"/>
      <c r="K32" s="225"/>
      <c r="L32" s="225"/>
      <c r="M32" s="226"/>
    </row>
    <row r="33" spans="1:13" ht="12" customHeight="1">
      <c r="A33" s="211"/>
      <c r="B33" s="225"/>
      <c r="C33" s="225"/>
      <c r="D33" s="225"/>
      <c r="E33" s="225"/>
      <c r="F33" s="225"/>
      <c r="G33" s="225"/>
      <c r="H33" s="225"/>
      <c r="I33" s="225"/>
      <c r="J33" s="225"/>
      <c r="K33" s="225"/>
      <c r="L33" s="225"/>
      <c r="M33" s="226"/>
    </row>
    <row r="34" spans="1:13" ht="12" customHeight="1">
      <c r="A34" s="210"/>
      <c r="B34" s="225"/>
      <c r="C34" s="225"/>
      <c r="D34" s="225"/>
      <c r="E34" s="225"/>
      <c r="F34" s="225"/>
      <c r="G34" s="225"/>
      <c r="H34" s="225"/>
      <c r="I34" s="225"/>
      <c r="J34" s="225"/>
      <c r="K34" s="225"/>
      <c r="L34" s="225"/>
      <c r="M34" s="226"/>
    </row>
    <row r="35" spans="1:13" ht="12" customHeight="1">
      <c r="A35" s="210"/>
      <c r="B35" s="225"/>
      <c r="C35" s="225"/>
      <c r="D35" s="225"/>
      <c r="E35" s="225"/>
      <c r="F35" s="225"/>
      <c r="G35" s="225"/>
      <c r="H35" s="225"/>
      <c r="I35" s="225"/>
      <c r="J35" s="225"/>
      <c r="K35" s="225"/>
      <c r="L35" s="225"/>
      <c r="M35" s="226"/>
    </row>
    <row r="36" spans="1:13" ht="12" customHeight="1">
      <c r="A36" s="210"/>
      <c r="B36" s="225"/>
      <c r="C36" s="225"/>
      <c r="D36" s="225"/>
      <c r="E36" s="225"/>
      <c r="F36" s="225"/>
      <c r="G36" s="225"/>
      <c r="H36" s="225"/>
      <c r="I36" s="225"/>
      <c r="J36" s="225"/>
      <c r="K36" s="225"/>
      <c r="L36" s="225"/>
      <c r="M36" s="226"/>
    </row>
    <row r="37" spans="1:13" ht="12" customHeight="1">
      <c r="A37" s="210"/>
      <c r="B37" s="225"/>
      <c r="C37" s="225"/>
      <c r="D37" s="225"/>
      <c r="E37" s="225"/>
      <c r="F37" s="225"/>
      <c r="G37" s="225"/>
      <c r="H37" s="225"/>
      <c r="I37" s="225"/>
      <c r="J37" s="225"/>
      <c r="K37" s="225"/>
      <c r="L37" s="225"/>
      <c r="M37" s="226"/>
    </row>
    <row r="38" spans="1:13" ht="12" customHeight="1">
      <c r="A38" s="210"/>
      <c r="B38" s="225"/>
      <c r="C38" s="225"/>
      <c r="D38" s="225"/>
      <c r="E38" s="225"/>
      <c r="F38" s="225"/>
      <c r="G38" s="225"/>
      <c r="H38" s="225"/>
      <c r="I38" s="225"/>
      <c r="J38" s="225"/>
      <c r="K38" s="225"/>
      <c r="L38" s="225"/>
      <c r="M38" s="226"/>
    </row>
    <row r="39" spans="1:13" ht="12" customHeight="1">
      <c r="A39" s="210"/>
      <c r="B39" s="225"/>
      <c r="C39" s="225"/>
      <c r="D39" s="225"/>
      <c r="E39" s="225"/>
      <c r="F39" s="225"/>
      <c r="G39" s="225"/>
      <c r="H39" s="225"/>
      <c r="I39" s="225"/>
      <c r="J39" s="225"/>
      <c r="K39" s="225"/>
      <c r="L39" s="225"/>
      <c r="M39" s="226"/>
    </row>
    <row r="40" spans="1:13" ht="19.5" customHeight="1">
      <c r="A40" s="211"/>
      <c r="B40" s="225"/>
      <c r="C40" s="225"/>
      <c r="D40" s="225"/>
      <c r="E40" s="225"/>
      <c r="F40" s="225"/>
      <c r="G40" s="225"/>
      <c r="H40" s="225"/>
      <c r="I40" s="225"/>
      <c r="J40" s="225"/>
      <c r="K40" s="225"/>
      <c r="L40" s="225"/>
      <c r="M40" s="226"/>
    </row>
    <row r="41" spans="1:13" ht="19.5" customHeight="1">
      <c r="A41" s="232"/>
      <c r="B41" s="233"/>
      <c r="C41" s="233"/>
      <c r="D41" s="233"/>
      <c r="E41" s="233"/>
      <c r="F41" s="233"/>
      <c r="G41" s="233"/>
      <c r="H41" s="233"/>
      <c r="I41" s="233"/>
      <c r="J41" s="233"/>
      <c r="K41" s="233"/>
      <c r="L41" s="233"/>
      <c r="M41" s="226"/>
    </row>
    <row r="42" spans="1:13" ht="18.75" customHeight="1">
      <c r="A42" s="232"/>
      <c r="B42" s="1033"/>
      <c r="C42" s="234"/>
      <c r="D42" s="1035"/>
      <c r="E42" s="1033"/>
      <c r="F42" s="1033"/>
      <c r="G42" s="1033"/>
      <c r="H42" s="234"/>
      <c r="I42" s="1033"/>
      <c r="J42" s="1033"/>
      <c r="K42" s="1033"/>
      <c r="L42" s="1033"/>
      <c r="M42" s="226"/>
    </row>
    <row r="43" spans="1:13" ht="18.75" customHeight="1">
      <c r="A43" s="232"/>
      <c r="B43" s="1034"/>
      <c r="C43" s="235"/>
      <c r="D43" s="1033"/>
      <c r="E43" s="1033"/>
      <c r="F43" s="1033"/>
      <c r="G43" s="1033"/>
      <c r="H43" s="234"/>
      <c r="I43" s="1033"/>
      <c r="J43" s="1033"/>
      <c r="K43" s="1033"/>
      <c r="L43" s="1033"/>
      <c r="M43" s="226"/>
    </row>
    <row r="44" spans="1:13" ht="18.75" customHeight="1">
      <c r="A44" s="232"/>
      <c r="B44" s="234"/>
      <c r="C44" s="234"/>
      <c r="D44" s="233"/>
      <c r="E44" s="1042"/>
      <c r="F44" s="1042"/>
      <c r="G44" s="1042"/>
      <c r="H44" s="233"/>
      <c r="I44" s="236"/>
      <c r="J44" s="236"/>
      <c r="K44" s="236"/>
      <c r="L44" s="236"/>
      <c r="M44" s="226"/>
    </row>
    <row r="45" spans="1:13" ht="18.75" customHeight="1">
      <c r="A45" s="232"/>
      <c r="B45" s="234"/>
      <c r="C45" s="234"/>
      <c r="D45" s="233"/>
      <c r="E45" s="1042"/>
      <c r="F45" s="1042"/>
      <c r="G45" s="1042"/>
      <c r="H45" s="233"/>
      <c r="I45" s="233"/>
      <c r="J45" s="233"/>
      <c r="K45" s="233"/>
      <c r="L45" s="233"/>
      <c r="M45" s="226"/>
    </row>
    <row r="46" spans="1:13" ht="18.75" customHeight="1">
      <c r="A46" s="232"/>
      <c r="B46" s="234"/>
      <c r="C46" s="234"/>
      <c r="D46" s="234"/>
      <c r="E46" s="237"/>
      <c r="F46" s="1042"/>
      <c r="G46" s="1042"/>
      <c r="H46" s="233"/>
      <c r="I46" s="233"/>
      <c r="J46" s="233"/>
      <c r="K46" s="233"/>
      <c r="L46" s="233"/>
      <c r="M46" s="226"/>
    </row>
    <row r="47" spans="1:13" ht="18.75" customHeight="1">
      <c r="A47" s="232"/>
      <c r="B47" s="234"/>
      <c r="C47" s="234"/>
      <c r="D47" s="233"/>
      <c r="E47" s="1042"/>
      <c r="F47" s="1042"/>
      <c r="G47" s="1042"/>
      <c r="H47" s="233"/>
      <c r="I47" s="233"/>
      <c r="J47" s="233"/>
      <c r="K47" s="233"/>
      <c r="L47" s="233"/>
      <c r="M47" s="226"/>
    </row>
    <row r="48" spans="1:13" ht="18.75" customHeight="1">
      <c r="A48" s="232"/>
      <c r="B48" s="234"/>
      <c r="C48" s="234"/>
      <c r="D48" s="1033"/>
      <c r="E48" s="1033"/>
      <c r="F48" s="1033"/>
      <c r="G48" s="1033"/>
      <c r="H48" s="233"/>
      <c r="I48" s="233"/>
      <c r="J48" s="233"/>
      <c r="K48" s="233"/>
      <c r="L48" s="233"/>
      <c r="M48" s="226"/>
    </row>
    <row r="49" spans="1:13" ht="18.75" customHeight="1">
      <c r="A49" s="232"/>
      <c r="B49" s="233"/>
      <c r="C49" s="233"/>
      <c r="D49" s="233"/>
      <c r="E49" s="233"/>
      <c r="F49" s="233"/>
      <c r="G49" s="233"/>
      <c r="H49" s="233"/>
      <c r="I49" s="233"/>
      <c r="J49" s="233"/>
      <c r="K49" s="233"/>
      <c r="L49" s="233"/>
      <c r="M49" s="226"/>
    </row>
    <row r="50" spans="1:13" ht="18.75" customHeight="1">
      <c r="A50" s="232"/>
      <c r="B50" s="233"/>
      <c r="C50" s="233"/>
      <c r="D50" s="233"/>
      <c r="E50" s="233"/>
      <c r="F50" s="233"/>
      <c r="G50" s="233"/>
      <c r="H50" s="233"/>
      <c r="I50" s="233"/>
      <c r="J50" s="233"/>
      <c r="K50" s="233"/>
      <c r="L50" s="233"/>
      <c r="M50" s="226"/>
    </row>
    <row r="51" spans="1:13" ht="18.75" customHeight="1">
      <c r="A51" s="232"/>
      <c r="B51" s="233" t="s">
        <v>468</v>
      </c>
      <c r="C51" s="233"/>
      <c r="D51" s="233"/>
      <c r="E51" s="233"/>
      <c r="F51" s="233"/>
      <c r="G51" s="233"/>
      <c r="H51" s="233"/>
      <c r="I51" s="233"/>
      <c r="J51" s="233"/>
      <c r="K51" s="233"/>
      <c r="L51" s="233"/>
      <c r="M51" s="226"/>
    </row>
    <row r="52" spans="1:13" ht="18.75" customHeight="1">
      <c r="A52" s="232"/>
      <c r="B52" s="1025" t="s">
        <v>469</v>
      </c>
      <c r="C52" s="1026"/>
      <c r="D52" s="1029" t="s">
        <v>470</v>
      </c>
      <c r="E52" s="1025" t="s">
        <v>471</v>
      </c>
      <c r="F52" s="1031"/>
      <c r="G52" s="1026"/>
      <c r="H52" s="238" t="s">
        <v>472</v>
      </c>
      <c r="I52" s="1045" t="s">
        <v>473</v>
      </c>
      <c r="J52" s="1045"/>
      <c r="K52" s="1045"/>
      <c r="L52" s="1045"/>
      <c r="M52" s="226"/>
    </row>
    <row r="53" spans="1:13" ht="18.75" customHeight="1">
      <c r="A53" s="232"/>
      <c r="B53" s="1027"/>
      <c r="C53" s="1028"/>
      <c r="D53" s="1030"/>
      <c r="E53" s="1027"/>
      <c r="F53" s="1032"/>
      <c r="G53" s="1028"/>
      <c r="H53" s="239" t="s">
        <v>474</v>
      </c>
      <c r="I53" s="1045" t="s">
        <v>475</v>
      </c>
      <c r="J53" s="1045"/>
      <c r="K53" s="1045" t="s">
        <v>476</v>
      </c>
      <c r="L53" s="1045"/>
      <c r="M53" s="226"/>
    </row>
    <row r="54" spans="1:13" ht="18.75" customHeight="1">
      <c r="A54" s="232"/>
      <c r="B54" s="240" t="s">
        <v>477</v>
      </c>
      <c r="C54" s="241" t="s">
        <v>478</v>
      </c>
      <c r="D54" s="354" t="s">
        <v>744</v>
      </c>
      <c r="E54" s="1036" t="s">
        <v>748</v>
      </c>
      <c r="F54" s="1037"/>
      <c r="G54" s="1038"/>
      <c r="H54" s="355">
        <v>6.0000000000000001E-3</v>
      </c>
      <c r="I54" s="356">
        <v>0.49099999999999999</v>
      </c>
      <c r="J54" s="357"/>
      <c r="K54" s="356">
        <v>0.32</v>
      </c>
      <c r="L54" s="357"/>
      <c r="M54" s="226"/>
    </row>
    <row r="55" spans="1:13" ht="18.75" customHeight="1">
      <c r="A55" s="232"/>
      <c r="B55" s="240" t="s">
        <v>479</v>
      </c>
      <c r="C55" s="241" t="s">
        <v>480</v>
      </c>
      <c r="D55" s="354" t="s">
        <v>744</v>
      </c>
      <c r="E55" s="1036" t="s">
        <v>745</v>
      </c>
      <c r="F55" s="1037"/>
      <c r="G55" s="1038"/>
      <c r="H55" s="355">
        <v>2E-3</v>
      </c>
      <c r="I55" s="355">
        <v>0.502</v>
      </c>
      <c r="J55" s="358"/>
      <c r="K55" s="355">
        <v>0.28999999999999998</v>
      </c>
      <c r="L55" s="358"/>
      <c r="M55" s="226"/>
    </row>
    <row r="56" spans="1:13" ht="18.75" customHeight="1">
      <c r="A56" s="232"/>
      <c r="B56" s="240" t="s">
        <v>481</v>
      </c>
      <c r="C56" s="241" t="s">
        <v>482</v>
      </c>
      <c r="D56" s="359" t="s">
        <v>389</v>
      </c>
      <c r="E56" s="1039"/>
      <c r="F56" s="1040"/>
      <c r="G56" s="1041"/>
      <c r="H56" s="358"/>
      <c r="I56" s="358"/>
      <c r="J56" s="358"/>
      <c r="K56" s="358"/>
      <c r="L56" s="358"/>
      <c r="M56" s="226"/>
    </row>
    <row r="57" spans="1:13" ht="18.75" customHeight="1">
      <c r="A57" s="232"/>
      <c r="B57" s="240" t="s">
        <v>483</v>
      </c>
      <c r="C57" s="241" t="s">
        <v>484</v>
      </c>
      <c r="D57" s="359" t="s">
        <v>389</v>
      </c>
      <c r="E57" s="1046"/>
      <c r="F57" s="1047"/>
      <c r="G57" s="1048"/>
      <c r="H57" s="358"/>
      <c r="I57" s="358"/>
      <c r="J57" s="358"/>
      <c r="K57" s="358"/>
      <c r="L57" s="358"/>
      <c r="M57" s="226"/>
    </row>
    <row r="58" spans="1:13" ht="18.75" customHeight="1">
      <c r="A58" s="232"/>
      <c r="B58" s="240" t="s">
        <v>485</v>
      </c>
      <c r="C58" s="241" t="s">
        <v>486</v>
      </c>
      <c r="D58" s="359" t="s">
        <v>389</v>
      </c>
      <c r="E58" s="1046"/>
      <c r="F58" s="1047"/>
      <c r="G58" s="1048"/>
      <c r="H58" s="358"/>
      <c r="I58" s="358"/>
      <c r="J58" s="358"/>
      <c r="K58" s="358"/>
      <c r="L58" s="358"/>
      <c r="M58" s="226"/>
    </row>
    <row r="59" spans="1:13" ht="18.75" customHeight="1">
      <c r="A59" s="232"/>
      <c r="B59" s="240"/>
      <c r="C59" s="240"/>
      <c r="D59" s="242"/>
      <c r="E59" s="1049"/>
      <c r="F59" s="1050"/>
      <c r="G59" s="1051"/>
      <c r="H59" s="242"/>
      <c r="I59" s="242"/>
      <c r="J59" s="242"/>
      <c r="K59" s="242"/>
      <c r="L59" s="242"/>
      <c r="M59" s="226"/>
    </row>
    <row r="60" spans="1:13" ht="18.75" customHeight="1">
      <c r="A60" s="232"/>
      <c r="B60" s="240"/>
      <c r="C60" s="241"/>
      <c r="D60" s="1052" t="s">
        <v>487</v>
      </c>
      <c r="E60" s="1053"/>
      <c r="F60" s="1053"/>
      <c r="G60" s="1054"/>
      <c r="H60" s="355">
        <v>8.0000000000000002E-3</v>
      </c>
      <c r="I60" s="355">
        <f>I54+I55</f>
        <v>0.99299999999999999</v>
      </c>
      <c r="J60" s="358"/>
      <c r="K60" s="355">
        <f>K54+K55</f>
        <v>0.61</v>
      </c>
      <c r="L60" s="358"/>
      <c r="M60" s="226"/>
    </row>
    <row r="61" spans="1:13" ht="18.75" customHeight="1">
      <c r="A61" s="232"/>
      <c r="B61" s="234"/>
      <c r="C61" s="234"/>
      <c r="D61" s="1033"/>
      <c r="E61" s="1033"/>
      <c r="F61" s="1033"/>
      <c r="G61" s="1033"/>
      <c r="H61" s="233"/>
      <c r="I61" s="233"/>
      <c r="J61" s="233"/>
      <c r="K61" s="233"/>
      <c r="L61" s="233"/>
      <c r="M61" s="226"/>
    </row>
    <row r="62" spans="1:13">
      <c r="A62" s="232"/>
      <c r="B62" s="233"/>
      <c r="C62" s="233"/>
      <c r="D62" s="233"/>
      <c r="E62" s="243"/>
      <c r="F62" s="243"/>
      <c r="G62" s="243"/>
      <c r="H62" s="243"/>
      <c r="I62" s="243"/>
      <c r="J62" s="243"/>
      <c r="K62" s="243"/>
      <c r="L62" s="243"/>
      <c r="M62" s="226"/>
    </row>
    <row r="63" spans="1:13" ht="13.5" thickBot="1">
      <c r="A63" s="218"/>
      <c r="B63" s="244"/>
      <c r="C63" s="244"/>
      <c r="D63" s="244"/>
      <c r="E63" s="244"/>
      <c r="F63" s="244"/>
      <c r="G63" s="244"/>
      <c r="H63" s="244"/>
      <c r="I63" s="244"/>
      <c r="J63" s="244"/>
      <c r="K63" s="244"/>
      <c r="L63" s="244"/>
      <c r="M63" s="245"/>
    </row>
  </sheetData>
  <sheetProtection sheet="1" objects="1" scenarios="1" selectLockedCells="1"/>
  <mergeCells count="28">
    <mergeCell ref="E57:G57"/>
    <mergeCell ref="E58:G58"/>
    <mergeCell ref="E59:G59"/>
    <mergeCell ref="D60:G60"/>
    <mergeCell ref="D61:G61"/>
    <mergeCell ref="K3:L3"/>
    <mergeCell ref="I5:L5"/>
    <mergeCell ref="I52:L52"/>
    <mergeCell ref="I53:J53"/>
    <mergeCell ref="K53:L53"/>
    <mergeCell ref="E54:G54"/>
    <mergeCell ref="E55:G55"/>
    <mergeCell ref="E56:G56"/>
    <mergeCell ref="E44:G44"/>
    <mergeCell ref="E45:G45"/>
    <mergeCell ref="F46:G46"/>
    <mergeCell ref="E47:G47"/>
    <mergeCell ref="D48:G48"/>
    <mergeCell ref="B52:C53"/>
    <mergeCell ref="D52:D53"/>
    <mergeCell ref="E52:G53"/>
    <mergeCell ref="A4:L4"/>
    <mergeCell ref="B42:B43"/>
    <mergeCell ref="D42:D43"/>
    <mergeCell ref="E42:G43"/>
    <mergeCell ref="I42:L42"/>
    <mergeCell ref="I43:J43"/>
    <mergeCell ref="K43:L43"/>
  </mergeCells>
  <phoneticPr fontId="1"/>
  <dataValidations count="1">
    <dataValidation type="list" allowBlank="1" showInputMessage="1" showErrorMessage="1" sqref="D54:D58" xr:uid="{3018DE5D-81A9-48DC-B1B2-113D76CF1F9F}">
      <formula1>"選択してください,新設,既設"</formula1>
    </dataValidation>
  </dataValidations>
  <pageMargins left="0.62992125984251968" right="0.31496062992125984" top="0.55118110236220474" bottom="0.31496062992125984" header="0.51181102362204722" footer="0.19685039370078741"/>
  <pageSetup paperSize="9" scale="73"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BAFC-57BE-4376-BA78-851522652F9F}">
  <sheetPr codeName="Sheet18">
    <pageSetUpPr fitToPage="1"/>
  </sheetPr>
  <dimension ref="A1:M51"/>
  <sheetViews>
    <sheetView showGridLines="0" zoomScaleNormal="100" zoomScaleSheetLayoutView="100" workbookViewId="0">
      <selection activeCell="K3" sqref="K3:L3"/>
    </sheetView>
  </sheetViews>
  <sheetFormatPr defaultColWidth="9" defaultRowHeight="13"/>
  <cols>
    <col min="1" max="1" width="2.5" style="205" customWidth="1"/>
    <col min="2" max="2" width="3.5" style="205" customWidth="1"/>
    <col min="3" max="3" width="12.25" style="205" customWidth="1"/>
    <col min="4" max="4" width="8.83203125" style="205" customWidth="1"/>
    <col min="5" max="5" width="18.25" style="205" customWidth="1"/>
    <col min="6" max="7" width="8.08203125" style="205" customWidth="1"/>
    <col min="8" max="8" width="1.25" style="205" customWidth="1"/>
    <col min="9" max="9" width="2.33203125" style="205" customWidth="1"/>
    <col min="10" max="10" width="8.08203125" style="205" customWidth="1"/>
    <col min="11" max="11" width="7.08203125" style="205" customWidth="1"/>
    <col min="12" max="12" width="9.08203125" style="205" customWidth="1"/>
    <col min="13" max="13" width="3.08203125" style="205" customWidth="1"/>
    <col min="14" max="16384" width="9" style="205"/>
  </cols>
  <sheetData>
    <row r="1" spans="1:13">
      <c r="A1" s="186"/>
      <c r="B1" s="186"/>
      <c r="C1" s="186"/>
      <c r="D1" s="186"/>
      <c r="E1" s="186"/>
      <c r="F1" s="186"/>
      <c r="G1" s="186"/>
      <c r="H1" s="186"/>
      <c r="I1" s="186"/>
      <c r="J1" s="186"/>
      <c r="K1" s="186"/>
      <c r="L1" s="186"/>
      <c r="M1" s="187" t="s">
        <v>488</v>
      </c>
    </row>
    <row r="2" spans="1:13" ht="7.5" customHeight="1" thickBot="1">
      <c r="A2" s="186"/>
      <c r="B2" s="186"/>
      <c r="C2" s="186"/>
      <c r="D2" s="186"/>
      <c r="E2" s="186"/>
      <c r="F2" s="186"/>
      <c r="G2" s="186"/>
      <c r="H2" s="186"/>
      <c r="I2" s="186"/>
      <c r="J2" s="186"/>
      <c r="K2" s="186"/>
      <c r="L2" s="186"/>
      <c r="M2" s="246"/>
    </row>
    <row r="3" spans="1:13" ht="18.75" customHeight="1">
      <c r="A3" s="189"/>
      <c r="B3" s="190"/>
      <c r="C3" s="190"/>
      <c r="D3" s="190"/>
      <c r="E3" s="190"/>
      <c r="F3" s="190"/>
      <c r="G3" s="190"/>
      <c r="H3" s="190"/>
      <c r="I3" s="190"/>
      <c r="J3" s="190"/>
      <c r="K3" s="1043" t="str">
        <f>IF(様式1!BC4="","",様式1!BC4&amp;様式1!BF4&amp;様式1!BH4&amp;様式1!BJ4&amp;様式1!BL4&amp;様式1!BN4)</f>
        <v>2026年2月9日</v>
      </c>
      <c r="L3" s="1043"/>
      <c r="M3" s="206" t="s">
        <v>445</v>
      </c>
    </row>
    <row r="4" spans="1:13" ht="18.75" customHeight="1">
      <c r="A4" s="1019" t="s">
        <v>489</v>
      </c>
      <c r="B4" s="1066"/>
      <c r="C4" s="1066"/>
      <c r="D4" s="1066"/>
      <c r="E4" s="1066"/>
      <c r="F4" s="1066"/>
      <c r="G4" s="1066"/>
      <c r="H4" s="1066"/>
      <c r="I4" s="1066"/>
      <c r="J4" s="1066"/>
      <c r="K4" s="1066"/>
      <c r="L4" s="1066"/>
      <c r="M4" s="193"/>
    </row>
    <row r="5" spans="1:13" ht="22.5" customHeight="1">
      <c r="A5" s="192"/>
      <c r="B5" s="186"/>
      <c r="C5" s="186"/>
      <c r="D5" s="186"/>
      <c r="E5" s="186"/>
      <c r="F5" s="186"/>
      <c r="G5" s="1018" t="str">
        <f>IF(様式1!AU19="","発電設備設置者名：","発電設備設置者名：　"&amp;様式1!AU19)</f>
        <v>発電設備設置者名：　株式会社）グッドエネジー</v>
      </c>
      <c r="H5" s="1018"/>
      <c r="I5" s="1018"/>
      <c r="J5" s="1018"/>
      <c r="K5" s="1018"/>
      <c r="L5" s="1018"/>
      <c r="M5" s="193"/>
    </row>
    <row r="6" spans="1:13" ht="19.5" customHeight="1">
      <c r="A6" s="192"/>
      <c r="B6" s="186"/>
      <c r="C6" s="186"/>
      <c r="D6" s="186"/>
      <c r="E6" s="186"/>
      <c r="F6" s="186"/>
      <c r="G6" s="186"/>
      <c r="H6" s="186"/>
      <c r="I6" s="186"/>
      <c r="J6" s="186"/>
      <c r="K6" s="186"/>
      <c r="L6" s="305"/>
      <c r="M6" s="193"/>
    </row>
    <row r="7" spans="1:13" ht="19" customHeight="1">
      <c r="A7" s="210" t="s">
        <v>490</v>
      </c>
      <c r="B7" s="186"/>
      <c r="C7" s="186"/>
      <c r="D7" s="186"/>
      <c r="E7" s="186"/>
      <c r="F7" s="186"/>
      <c r="G7" s="186"/>
      <c r="H7" s="186"/>
      <c r="I7" s="186"/>
      <c r="J7" s="186"/>
      <c r="K7" s="186"/>
      <c r="L7" s="186"/>
      <c r="M7" s="247"/>
    </row>
    <row r="8" spans="1:13" ht="19" customHeight="1">
      <c r="A8" s="192"/>
      <c r="B8" s="188"/>
      <c r="C8" s="188"/>
      <c r="D8" s="188"/>
      <c r="E8" s="188"/>
      <c r="F8" s="188"/>
      <c r="G8" s="188"/>
      <c r="H8" s="188"/>
      <c r="I8" s="188"/>
      <c r="J8" s="188"/>
      <c r="K8" s="188"/>
      <c r="L8" s="188"/>
      <c r="M8" s="247"/>
    </row>
    <row r="9" spans="1:13" ht="19" customHeight="1">
      <c r="A9" s="210"/>
      <c r="B9" s="199" t="s">
        <v>491</v>
      </c>
      <c r="C9" s="186"/>
      <c r="D9" s="186"/>
      <c r="E9" s="186"/>
      <c r="F9" s="186"/>
      <c r="G9" s="186"/>
      <c r="H9" s="186"/>
      <c r="I9" s="186"/>
      <c r="J9" s="186"/>
      <c r="K9" s="186"/>
      <c r="L9" s="186"/>
      <c r="M9" s="247"/>
    </row>
    <row r="10" spans="1:13" ht="19" customHeight="1">
      <c r="A10" s="210"/>
      <c r="B10" s="186"/>
      <c r="C10" s="186"/>
      <c r="D10" s="186"/>
      <c r="E10" s="186"/>
      <c r="F10" s="186"/>
      <c r="G10" s="186"/>
      <c r="H10" s="186"/>
      <c r="I10" s="186"/>
      <c r="J10" s="186"/>
      <c r="K10" s="186"/>
      <c r="L10" s="186"/>
      <c r="M10" s="247"/>
    </row>
    <row r="11" spans="1:13" ht="18.75" customHeight="1">
      <c r="A11" s="248" t="s">
        <v>492</v>
      </c>
      <c r="B11" s="188"/>
      <c r="C11" s="216"/>
      <c r="D11" s="188"/>
      <c r="E11" s="188"/>
      <c r="F11" s="188"/>
      <c r="G11" s="188"/>
      <c r="H11" s="188"/>
      <c r="I11" s="188"/>
      <c r="J11" s="188"/>
      <c r="K11" s="188"/>
      <c r="L11" s="188"/>
      <c r="M11" s="247"/>
    </row>
    <row r="12" spans="1:13" ht="18.75" customHeight="1">
      <c r="A12" s="210"/>
      <c r="B12" s="1067" t="s">
        <v>493</v>
      </c>
      <c r="C12" s="1068"/>
      <c r="D12" s="1068"/>
      <c r="E12" s="1069"/>
      <c r="F12" s="1055" t="s">
        <v>494</v>
      </c>
      <c r="G12" s="1056"/>
      <c r="H12" s="1056"/>
      <c r="I12" s="1056"/>
      <c r="J12" s="1056"/>
      <c r="K12" s="1056"/>
      <c r="L12" s="1057"/>
      <c r="M12" s="247"/>
    </row>
    <row r="13" spans="1:13" ht="18.75" customHeight="1">
      <c r="A13" s="210"/>
      <c r="B13" s="1067" t="s">
        <v>496</v>
      </c>
      <c r="C13" s="1068"/>
      <c r="D13" s="1068"/>
      <c r="E13" s="1069"/>
      <c r="F13" s="1055"/>
      <c r="G13" s="1056"/>
      <c r="H13" s="1056"/>
      <c r="I13" s="1056"/>
      <c r="J13" s="1056"/>
      <c r="K13" s="1056"/>
      <c r="L13" s="336" t="s">
        <v>495</v>
      </c>
      <c r="M13" s="247"/>
    </row>
    <row r="14" spans="1:13" ht="18.75" customHeight="1">
      <c r="A14" s="210"/>
      <c r="B14" s="249" t="s">
        <v>497</v>
      </c>
      <c r="C14" s="250"/>
      <c r="D14" s="250"/>
      <c r="E14" s="250"/>
      <c r="F14" s="337"/>
      <c r="G14" s="337"/>
      <c r="H14" s="337"/>
      <c r="I14" s="337"/>
      <c r="J14" s="337"/>
      <c r="K14" s="337"/>
      <c r="L14" s="338"/>
      <c r="M14" s="247"/>
    </row>
    <row r="15" spans="1:13" ht="18.75" customHeight="1">
      <c r="A15" s="210"/>
      <c r="B15" s="251"/>
      <c r="C15" s="252" t="s">
        <v>498</v>
      </c>
      <c r="D15" s="253"/>
      <c r="E15" s="254"/>
      <c r="F15" s="1060"/>
      <c r="G15" s="1061"/>
      <c r="H15" s="1061"/>
      <c r="I15" s="1061"/>
      <c r="J15" s="1061"/>
      <c r="K15" s="1061"/>
      <c r="L15" s="1062"/>
      <c r="M15" s="247"/>
    </row>
    <row r="16" spans="1:13" ht="18.75" customHeight="1">
      <c r="A16" s="210"/>
      <c r="B16" s="255"/>
      <c r="C16" s="252" t="s">
        <v>499</v>
      </c>
      <c r="D16" s="253"/>
      <c r="E16" s="256"/>
      <c r="F16" s="1061" t="s">
        <v>500</v>
      </c>
      <c r="G16" s="1061"/>
      <c r="H16" s="1061"/>
      <c r="I16" s="1061"/>
      <c r="J16" s="1061"/>
      <c r="K16" s="1061"/>
      <c r="L16" s="1062"/>
      <c r="M16" s="247"/>
    </row>
    <row r="17" spans="1:13" ht="19" customHeight="1">
      <c r="A17" s="210"/>
      <c r="B17" s="213" t="s">
        <v>501</v>
      </c>
      <c r="C17" s="257"/>
      <c r="D17" s="257"/>
      <c r="E17" s="215"/>
      <c r="F17" s="215"/>
      <c r="G17" s="215"/>
      <c r="H17" s="215"/>
      <c r="I17" s="215"/>
      <c r="J17" s="215"/>
      <c r="K17" s="215"/>
      <c r="L17" s="215"/>
      <c r="M17" s="247"/>
    </row>
    <row r="18" spans="1:13" ht="19" customHeight="1">
      <c r="A18" s="210"/>
      <c r="B18" s="213" t="s">
        <v>502</v>
      </c>
      <c r="C18" s="257"/>
      <c r="D18" s="257"/>
      <c r="E18" s="215"/>
      <c r="F18" s="215"/>
      <c r="G18" s="215"/>
      <c r="H18" s="215"/>
      <c r="I18" s="215"/>
      <c r="J18" s="215"/>
      <c r="K18" s="215"/>
      <c r="L18" s="215"/>
      <c r="M18" s="247"/>
    </row>
    <row r="19" spans="1:13" ht="19" customHeight="1">
      <c r="A19" s="210"/>
      <c r="B19" s="213" t="s">
        <v>503</v>
      </c>
      <c r="C19" s="257"/>
      <c r="D19" s="257"/>
      <c r="E19" s="215"/>
      <c r="F19" s="215"/>
      <c r="G19" s="215"/>
      <c r="H19" s="215"/>
      <c r="I19" s="215"/>
      <c r="J19" s="215"/>
      <c r="K19" s="215"/>
      <c r="L19" s="215"/>
      <c r="M19" s="247"/>
    </row>
    <row r="20" spans="1:13" ht="19" customHeight="1">
      <c r="A20" s="210"/>
      <c r="B20" s="257"/>
      <c r="C20" s="1063"/>
      <c r="D20" s="1063"/>
      <c r="E20" s="1064"/>
      <c r="F20" s="1064"/>
      <c r="G20" s="1064"/>
      <c r="H20" s="1064"/>
      <c r="I20" s="1064"/>
      <c r="J20" s="1064"/>
      <c r="K20" s="1064"/>
      <c r="L20" s="1064"/>
      <c r="M20" s="247"/>
    </row>
    <row r="21" spans="1:13" ht="15.75" customHeight="1">
      <c r="A21" s="210" t="s">
        <v>504</v>
      </c>
      <c r="B21" s="213"/>
      <c r="C21" s="257"/>
      <c r="D21" s="257"/>
      <c r="E21" s="215"/>
      <c r="F21" s="215"/>
      <c r="G21" s="215"/>
      <c r="H21" s="215"/>
      <c r="I21" s="215"/>
      <c r="J21" s="215"/>
      <c r="K21" s="215"/>
      <c r="L21" s="215"/>
      <c r="M21" s="247"/>
    </row>
    <row r="22" spans="1:13" ht="15.75" customHeight="1">
      <c r="A22" s="210"/>
      <c r="B22" s="187" t="s">
        <v>505</v>
      </c>
      <c r="C22" s="1063" t="s">
        <v>506</v>
      </c>
      <c r="D22" s="1063"/>
      <c r="E22" s="1063"/>
      <c r="F22" s="1063"/>
      <c r="G22" s="1063"/>
      <c r="H22" s="1063"/>
      <c r="I22" s="1063"/>
      <c r="J22" s="1063"/>
      <c r="K22" s="1063"/>
      <c r="L22" s="1063"/>
      <c r="M22" s="1065"/>
    </row>
    <row r="23" spans="1:13" ht="15.75" customHeight="1">
      <c r="A23" s="210"/>
      <c r="B23" s="258" t="s">
        <v>505</v>
      </c>
      <c r="C23" s="1063" t="s">
        <v>507</v>
      </c>
      <c r="D23" s="1063"/>
      <c r="E23" s="1063"/>
      <c r="F23" s="1063"/>
      <c r="G23" s="1063"/>
      <c r="H23" s="1063"/>
      <c r="I23" s="1063"/>
      <c r="J23" s="1063"/>
      <c r="K23" s="1063"/>
      <c r="L23" s="1063"/>
      <c r="M23" s="1065"/>
    </row>
    <row r="24" spans="1:13" ht="15.75" customHeight="1">
      <c r="A24" s="210"/>
      <c r="B24" s="213"/>
      <c r="C24" s="257"/>
      <c r="D24" s="257"/>
      <c r="E24" s="215"/>
      <c r="F24" s="215"/>
      <c r="G24" s="215"/>
      <c r="H24" s="215"/>
      <c r="I24" s="215"/>
      <c r="J24" s="215"/>
      <c r="K24" s="215"/>
      <c r="L24" s="215"/>
      <c r="M24" s="247"/>
    </row>
    <row r="25" spans="1:13" ht="15.75" customHeight="1">
      <c r="A25" s="210"/>
      <c r="B25" s="213"/>
      <c r="C25" s="257"/>
      <c r="D25" s="257"/>
      <c r="E25" s="215"/>
      <c r="F25" s="215"/>
      <c r="G25" s="215"/>
      <c r="H25" s="215"/>
      <c r="I25" s="215"/>
      <c r="J25" s="215"/>
      <c r="K25" s="215"/>
      <c r="L25" s="215"/>
      <c r="M25" s="247"/>
    </row>
    <row r="26" spans="1:13" ht="15.75" customHeight="1">
      <c r="A26" s="210"/>
      <c r="B26" s="216"/>
      <c r="C26" s="215"/>
      <c r="D26" s="188"/>
      <c r="E26" s="188"/>
      <c r="F26" s="212"/>
      <c r="G26" s="212"/>
      <c r="H26" s="212"/>
      <c r="I26" s="212"/>
      <c r="J26" s="212"/>
      <c r="K26" s="212"/>
      <c r="L26" s="212"/>
      <c r="M26" s="247"/>
    </row>
    <row r="27" spans="1:13" ht="15.75" customHeight="1">
      <c r="A27" s="210"/>
      <c r="B27" s="258"/>
      <c r="C27" s="1058"/>
      <c r="D27" s="1059"/>
      <c r="E27" s="1059"/>
      <c r="F27" s="1059"/>
      <c r="G27" s="1059"/>
      <c r="H27" s="1059"/>
      <c r="I27" s="1059"/>
      <c r="J27" s="1059"/>
      <c r="K27" s="1059"/>
      <c r="L27" s="1059"/>
      <c r="M27" s="247"/>
    </row>
    <row r="28" spans="1:13" ht="15.75" customHeight="1">
      <c r="A28" s="210"/>
      <c r="B28" s="258"/>
      <c r="C28" s="1058"/>
      <c r="D28" s="1059"/>
      <c r="E28" s="1059"/>
      <c r="F28" s="1059"/>
      <c r="G28" s="1059"/>
      <c r="H28" s="1059"/>
      <c r="I28" s="1059"/>
      <c r="J28" s="1059"/>
      <c r="K28" s="1059"/>
      <c r="L28" s="1059"/>
      <c r="M28" s="247"/>
    </row>
    <row r="29" spans="1:13" ht="15.75" customHeight="1">
      <c r="A29" s="210"/>
      <c r="B29" s="213"/>
      <c r="C29" s="257"/>
      <c r="D29" s="257"/>
      <c r="E29" s="215"/>
      <c r="F29" s="215"/>
      <c r="G29" s="215"/>
      <c r="H29" s="215"/>
      <c r="I29" s="215"/>
      <c r="J29" s="215"/>
      <c r="K29" s="215"/>
      <c r="L29" s="215"/>
      <c r="M29" s="247"/>
    </row>
    <row r="30" spans="1:13" ht="19" customHeight="1">
      <c r="A30" s="210"/>
      <c r="B30" s="188"/>
      <c r="C30" s="188"/>
      <c r="D30" s="188"/>
      <c r="E30" s="188"/>
      <c r="F30" s="188"/>
      <c r="G30" s="188"/>
      <c r="H30" s="188"/>
      <c r="I30" s="188"/>
      <c r="J30" s="188"/>
      <c r="K30" s="188"/>
      <c r="L30" s="188"/>
      <c r="M30" s="247"/>
    </row>
    <row r="31" spans="1:13" ht="15" customHeight="1">
      <c r="A31" s="210"/>
      <c r="B31" s="216"/>
      <c r="C31" s="215"/>
      <c r="D31" s="188"/>
      <c r="E31" s="188"/>
      <c r="F31" s="212"/>
      <c r="G31" s="212"/>
      <c r="H31" s="212"/>
      <c r="I31" s="212"/>
      <c r="J31" s="212"/>
      <c r="K31" s="212"/>
      <c r="L31" s="212"/>
      <c r="M31" s="247"/>
    </row>
    <row r="32" spans="1:13" ht="15" customHeight="1">
      <c r="A32" s="210"/>
      <c r="B32" s="258"/>
      <c r="C32" s="214"/>
      <c r="D32" s="216"/>
      <c r="E32" s="216"/>
      <c r="F32" s="216"/>
      <c r="G32" s="216"/>
      <c r="H32" s="216"/>
      <c r="I32" s="216"/>
      <c r="J32" s="216"/>
      <c r="K32" s="216"/>
      <c r="L32" s="216"/>
      <c r="M32" s="247"/>
    </row>
    <row r="33" spans="1:13" ht="15" customHeight="1">
      <c r="A33" s="210"/>
      <c r="B33" s="258"/>
      <c r="C33" s="214"/>
      <c r="D33" s="216"/>
      <c r="E33" s="216"/>
      <c r="F33" s="216"/>
      <c r="G33" s="216"/>
      <c r="H33" s="216"/>
      <c r="I33" s="216"/>
      <c r="J33" s="216"/>
      <c r="K33" s="216"/>
      <c r="L33" s="216"/>
      <c r="M33" s="247"/>
    </row>
    <row r="34" spans="1:13" ht="15" customHeight="1">
      <c r="A34" s="210"/>
      <c r="B34" s="188"/>
      <c r="C34" s="188"/>
      <c r="D34" s="188"/>
      <c r="E34" s="188"/>
      <c r="F34" s="188"/>
      <c r="G34" s="188"/>
      <c r="H34" s="188"/>
      <c r="I34" s="188"/>
      <c r="J34" s="188"/>
      <c r="K34" s="188"/>
      <c r="L34" s="188"/>
      <c r="M34" s="247"/>
    </row>
    <row r="35" spans="1:13" ht="15" customHeight="1">
      <c r="A35" s="211"/>
      <c r="M35" s="217"/>
    </row>
    <row r="36" spans="1:13" ht="15" customHeight="1">
      <c r="A36" s="211"/>
      <c r="M36" s="217"/>
    </row>
    <row r="37" spans="1:13" ht="15" customHeight="1">
      <c r="A37" s="211"/>
      <c r="M37" s="217"/>
    </row>
    <row r="38" spans="1:13" ht="15" customHeight="1">
      <c r="A38" s="211"/>
      <c r="M38" s="217"/>
    </row>
    <row r="39" spans="1:13" ht="15" customHeight="1">
      <c r="A39" s="211"/>
      <c r="M39" s="217"/>
    </row>
    <row r="40" spans="1:13" ht="15" customHeight="1">
      <c r="A40" s="211"/>
      <c r="M40" s="217"/>
    </row>
    <row r="41" spans="1:13" ht="15" customHeight="1">
      <c r="A41" s="211"/>
      <c r="M41" s="217"/>
    </row>
    <row r="42" spans="1:13" ht="15" customHeight="1">
      <c r="A42" s="211"/>
      <c r="M42" s="217"/>
    </row>
    <row r="43" spans="1:13" ht="15" customHeight="1">
      <c r="A43" s="211"/>
      <c r="M43" s="217"/>
    </row>
    <row r="44" spans="1:13" ht="15.75" customHeight="1">
      <c r="A44" s="211"/>
      <c r="M44" s="217"/>
    </row>
    <row r="45" spans="1:13" ht="15.75" customHeight="1">
      <c r="A45" s="211"/>
      <c r="M45" s="217"/>
    </row>
    <row r="46" spans="1:13" ht="15.75" customHeight="1">
      <c r="A46" s="211"/>
      <c r="M46" s="217"/>
    </row>
    <row r="47" spans="1:13" ht="21" customHeight="1">
      <c r="A47" s="211"/>
      <c r="M47" s="217"/>
    </row>
    <row r="48" spans="1:13" ht="21" customHeight="1">
      <c r="A48" s="211"/>
      <c r="M48" s="217"/>
    </row>
    <row r="49" spans="1:13" ht="21" customHeight="1">
      <c r="A49" s="211"/>
      <c r="M49" s="217"/>
    </row>
    <row r="50" spans="1:13" ht="21" customHeight="1" thickBot="1">
      <c r="A50" s="218"/>
      <c r="B50" s="219"/>
      <c r="C50" s="219"/>
      <c r="D50" s="219"/>
      <c r="E50" s="219"/>
      <c r="F50" s="219"/>
      <c r="G50" s="219"/>
      <c r="H50" s="219"/>
      <c r="I50" s="219"/>
      <c r="J50" s="219"/>
      <c r="K50" s="219"/>
      <c r="L50" s="219"/>
      <c r="M50" s="220"/>
    </row>
    <row r="51" spans="1:13" ht="6.75" customHeight="1"/>
  </sheetData>
  <sheetProtection sheet="1" objects="1" scenarios="1" selectLockedCells="1"/>
  <mergeCells count="15">
    <mergeCell ref="F12:L12"/>
    <mergeCell ref="F13:K13"/>
    <mergeCell ref="C27:L27"/>
    <mergeCell ref="C28:L28"/>
    <mergeCell ref="K3:L3"/>
    <mergeCell ref="G5:L5"/>
    <mergeCell ref="F15:L15"/>
    <mergeCell ref="F16:L16"/>
    <mergeCell ref="C20:D20"/>
    <mergeCell ref="E20:L20"/>
    <mergeCell ref="C22:M22"/>
    <mergeCell ref="C23:M23"/>
    <mergeCell ref="A4:L4"/>
    <mergeCell ref="B12:E12"/>
    <mergeCell ref="B13:E13"/>
  </mergeCells>
  <phoneticPr fontId="1"/>
  <pageMargins left="0.62992125984251968" right="0.31496062992125984" top="0.55118110236220474" bottom="0.31496062992125984" header="0.51181102362204722" footer="0.19685039370078741"/>
  <pageSetup paperSize="9" scale="93"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CFF5D-EB16-4821-90ED-2AA96D47CFCE}">
  <sheetPr codeName="Sheet19">
    <pageSetUpPr fitToPage="1"/>
  </sheetPr>
  <dimension ref="A1:X42"/>
  <sheetViews>
    <sheetView showGridLines="0" zoomScaleNormal="100" zoomScaleSheetLayoutView="100" workbookViewId="0">
      <selection activeCell="C16" sqref="C16:E16"/>
    </sheetView>
  </sheetViews>
  <sheetFormatPr defaultColWidth="9" defaultRowHeight="13"/>
  <cols>
    <col min="1" max="1" width="1" style="261" customWidth="1"/>
    <col min="2" max="2" width="2" style="261" customWidth="1"/>
    <col min="3" max="3" width="6.5" style="261" customWidth="1"/>
    <col min="4" max="4" width="9.83203125" style="261" customWidth="1"/>
    <col min="5" max="5" width="7.83203125" style="261" customWidth="1"/>
    <col min="6" max="8" width="8.08203125" style="261" customWidth="1"/>
    <col min="9" max="11" width="6.5" style="261" customWidth="1"/>
    <col min="12" max="22" width="6.58203125" style="261" customWidth="1"/>
    <col min="23" max="23" width="3.08203125" style="261" customWidth="1"/>
    <col min="24" max="24" width="1.08203125" style="261" customWidth="1"/>
    <col min="25" max="16384" width="9" style="261"/>
  </cols>
  <sheetData>
    <row r="1" spans="1:24">
      <c r="A1" s="259"/>
      <c r="B1" s="259"/>
      <c r="C1" s="259"/>
      <c r="D1" s="259"/>
      <c r="E1" s="259"/>
      <c r="F1" s="259"/>
      <c r="G1" s="259"/>
      <c r="H1" s="259"/>
      <c r="I1" s="259"/>
      <c r="J1" s="259"/>
      <c r="K1" s="259"/>
      <c r="L1" s="259"/>
      <c r="M1" s="259"/>
      <c r="N1" s="259"/>
      <c r="O1" s="259"/>
      <c r="P1" s="259"/>
      <c r="Q1" s="259"/>
      <c r="R1" s="259"/>
      <c r="S1" s="259"/>
      <c r="T1" s="259"/>
      <c r="U1" s="259"/>
      <c r="V1" s="259"/>
      <c r="W1" s="260" t="s">
        <v>508</v>
      </c>
    </row>
    <row r="2" spans="1:24" ht="7.5" customHeight="1" thickBot="1">
      <c r="A2" s="259"/>
      <c r="B2" s="259"/>
      <c r="C2" s="259"/>
      <c r="D2" s="259"/>
      <c r="E2" s="259"/>
      <c r="F2" s="259"/>
      <c r="G2" s="259"/>
      <c r="H2" s="259"/>
      <c r="I2" s="259"/>
      <c r="J2" s="259"/>
      <c r="K2" s="259"/>
      <c r="L2" s="259"/>
      <c r="M2" s="259"/>
      <c r="N2" s="259"/>
      <c r="O2" s="259"/>
      <c r="P2" s="259"/>
      <c r="Q2" s="259"/>
      <c r="R2" s="259"/>
      <c r="S2" s="259"/>
      <c r="T2" s="259"/>
      <c r="U2" s="259"/>
      <c r="V2" s="259"/>
      <c r="W2" s="260"/>
    </row>
    <row r="3" spans="1:24" ht="18" customHeight="1">
      <c r="A3" s="262"/>
      <c r="B3" s="263"/>
      <c r="C3" s="263"/>
      <c r="D3" s="263"/>
      <c r="E3" s="263"/>
      <c r="F3" s="263"/>
      <c r="G3" s="263"/>
      <c r="H3" s="263"/>
      <c r="I3" s="263"/>
      <c r="J3" s="263"/>
      <c r="K3" s="263"/>
      <c r="L3" s="263"/>
      <c r="M3" s="263"/>
      <c r="N3" s="263"/>
      <c r="O3" s="263"/>
      <c r="P3" s="263"/>
      <c r="Q3" s="263"/>
      <c r="R3" s="264"/>
      <c r="S3" s="1070" t="str">
        <f>IF(様式1!BC4="","",様式1!BC4&amp;様式1!BF4&amp;様式1!BH4&amp;様式1!BJ4&amp;様式1!BL4&amp;様式1!BN4)</f>
        <v>2026年2月9日</v>
      </c>
      <c r="T3" s="1070"/>
      <c r="U3" s="1070"/>
      <c r="V3" s="1070"/>
      <c r="W3" s="265"/>
    </row>
    <row r="4" spans="1:24" ht="18.75" customHeight="1">
      <c r="A4" s="1071" t="s">
        <v>509</v>
      </c>
      <c r="B4" s="1072"/>
      <c r="C4" s="1072"/>
      <c r="D4" s="1072"/>
      <c r="E4" s="1072"/>
      <c r="F4" s="1072"/>
      <c r="G4" s="1072"/>
      <c r="H4" s="1072"/>
      <c r="I4" s="1072"/>
      <c r="J4" s="1072"/>
      <c r="K4" s="1072"/>
      <c r="L4" s="1072"/>
      <c r="M4" s="1072"/>
      <c r="N4" s="1072"/>
      <c r="O4" s="1072"/>
      <c r="P4" s="1072"/>
      <c r="Q4" s="1072"/>
      <c r="R4" s="1072"/>
      <c r="S4" s="1072"/>
      <c r="T4" s="1072"/>
      <c r="U4" s="1072"/>
      <c r="V4" s="1072"/>
      <c r="W4" s="1073"/>
    </row>
    <row r="5" spans="1:24" ht="18.75" customHeight="1">
      <c r="A5" s="266"/>
      <c r="B5" s="267"/>
      <c r="C5" s="267"/>
      <c r="D5" s="267"/>
      <c r="E5" s="267"/>
      <c r="F5" s="267"/>
      <c r="G5" s="267"/>
      <c r="H5" s="267"/>
      <c r="I5" s="267"/>
      <c r="J5" s="267"/>
      <c r="K5" s="267"/>
      <c r="L5" s="267"/>
      <c r="M5" s="267"/>
      <c r="N5" s="267"/>
      <c r="O5" s="267"/>
      <c r="P5" s="267"/>
      <c r="Q5" s="267"/>
      <c r="R5" s="267"/>
      <c r="S5" s="267"/>
      <c r="T5" s="267"/>
      <c r="U5" s="267"/>
      <c r="V5" s="267"/>
      <c r="W5" s="268"/>
    </row>
    <row r="6" spans="1:24" ht="28.5" customHeight="1">
      <c r="A6" s="269"/>
      <c r="B6" s="259"/>
      <c r="C6" s="259"/>
      <c r="D6" s="259"/>
      <c r="E6" s="259"/>
      <c r="F6" s="259"/>
      <c r="G6" s="259"/>
      <c r="H6" s="259"/>
      <c r="J6" s="270"/>
      <c r="K6" s="1074"/>
      <c r="L6" s="1074"/>
      <c r="M6" s="271"/>
      <c r="N6" s="271"/>
      <c r="O6" s="271"/>
      <c r="P6" s="1139" t="str">
        <f>IF(様式1!AU19="","発電設備設置者名：","発電設備設置者名：　"&amp;様式1!AU19)</f>
        <v>発電設備設置者名：　株式会社）グッドエネジー</v>
      </c>
      <c r="Q6" s="1139"/>
      <c r="R6" s="1139"/>
      <c r="S6" s="1139"/>
      <c r="T6" s="1139"/>
      <c r="U6" s="1139"/>
      <c r="V6" s="1139"/>
      <c r="W6" s="273"/>
    </row>
    <row r="7" spans="1:24" ht="28.5" customHeight="1">
      <c r="A7" s="269"/>
      <c r="B7" s="259"/>
      <c r="C7" s="259"/>
      <c r="D7" s="259"/>
      <c r="E7" s="259"/>
      <c r="F7" s="259"/>
      <c r="G7" s="259"/>
      <c r="H7" s="259"/>
      <c r="I7" s="259"/>
      <c r="J7" s="270"/>
      <c r="K7" s="1074"/>
      <c r="L7" s="1074"/>
      <c r="M7" s="274"/>
      <c r="N7" s="274"/>
      <c r="O7" s="274"/>
      <c r="P7" s="306"/>
      <c r="Q7" s="274"/>
      <c r="R7" s="274"/>
      <c r="S7" s="274"/>
      <c r="T7" s="274"/>
      <c r="U7" s="274"/>
      <c r="V7" s="274"/>
      <c r="W7" s="273"/>
      <c r="X7" s="275"/>
    </row>
    <row r="8" spans="1:24" ht="15.75" customHeight="1">
      <c r="A8" s="269"/>
      <c r="B8" s="276"/>
      <c r="C8" s="277"/>
      <c r="D8" s="277"/>
      <c r="E8" s="278"/>
      <c r="F8" s="278"/>
      <c r="G8" s="278"/>
      <c r="H8" s="278"/>
      <c r="I8" s="278"/>
      <c r="J8" s="278"/>
      <c r="K8" s="1075"/>
      <c r="L8" s="1075"/>
      <c r="M8" s="1075"/>
      <c r="N8" s="1075"/>
      <c r="O8" s="1075"/>
      <c r="P8" s="1075"/>
      <c r="Q8" s="1075"/>
      <c r="R8" s="1075"/>
      <c r="S8" s="1075"/>
      <c r="T8" s="1075"/>
      <c r="U8" s="1075"/>
      <c r="V8" s="1075"/>
      <c r="W8" s="273"/>
    </row>
    <row r="9" spans="1:24" ht="18.75" customHeight="1">
      <c r="A9" s="279"/>
      <c r="B9" s="280"/>
      <c r="C9" s="259" t="s">
        <v>510</v>
      </c>
      <c r="D9" s="259"/>
      <c r="E9" s="259"/>
      <c r="F9" s="272"/>
      <c r="G9" s="272"/>
      <c r="H9" s="272"/>
      <c r="I9" s="281"/>
      <c r="J9" s="272"/>
      <c r="K9" s="259"/>
      <c r="L9" s="259"/>
      <c r="M9" s="259"/>
      <c r="N9" s="259"/>
      <c r="O9" s="259"/>
      <c r="P9" s="259"/>
      <c r="Q9" s="259"/>
      <c r="R9" s="259"/>
      <c r="S9" s="259"/>
      <c r="T9" s="259"/>
      <c r="U9" s="259"/>
      <c r="V9" s="259"/>
      <c r="W9" s="273"/>
    </row>
    <row r="10" spans="1:24" ht="42.65" customHeight="1">
      <c r="A10" s="279"/>
      <c r="B10" s="259"/>
      <c r="C10" s="1076" t="s">
        <v>511</v>
      </c>
      <c r="D10" s="1077"/>
      <c r="E10" s="1078"/>
      <c r="F10" s="1082" t="s">
        <v>512</v>
      </c>
      <c r="G10" s="1083"/>
      <c r="H10" s="1083"/>
      <c r="I10" s="1083"/>
      <c r="J10" s="1083"/>
      <c r="K10" s="308"/>
      <c r="L10" s="1083" t="s">
        <v>513</v>
      </c>
      <c r="M10" s="1084"/>
      <c r="N10" s="1084"/>
      <c r="O10" s="1084"/>
      <c r="P10" s="1084"/>
      <c r="Q10" s="1084"/>
      <c r="R10" s="309"/>
      <c r="S10" s="309"/>
      <c r="T10" s="309"/>
      <c r="U10" s="309"/>
      <c r="V10" s="310"/>
      <c r="W10" s="273"/>
    </row>
    <row r="11" spans="1:24" ht="232.5" customHeight="1">
      <c r="A11" s="279"/>
      <c r="B11" s="259"/>
      <c r="C11" s="1079"/>
      <c r="D11" s="1080"/>
      <c r="E11" s="1081"/>
      <c r="F11" s="1085" t="s">
        <v>514</v>
      </c>
      <c r="G11" s="1086"/>
      <c r="H11" s="1086"/>
      <c r="I11" s="1086"/>
      <c r="J11" s="1086"/>
      <c r="K11" s="1086"/>
      <c r="L11" s="1086"/>
      <c r="M11" s="1086"/>
      <c r="N11" s="1086"/>
      <c r="O11" s="1086"/>
      <c r="P11" s="1086"/>
      <c r="Q11" s="1086"/>
      <c r="R11" s="1086"/>
      <c r="S11" s="1086"/>
      <c r="T11" s="1086"/>
      <c r="U11" s="1086"/>
      <c r="V11" s="1087"/>
      <c r="W11" s="273"/>
    </row>
    <row r="12" spans="1:24" ht="39" customHeight="1">
      <c r="A12" s="279"/>
      <c r="C12" s="1088" t="s">
        <v>515</v>
      </c>
      <c r="D12" s="1089"/>
      <c r="E12" s="1090"/>
      <c r="F12" s="282" t="s">
        <v>516</v>
      </c>
      <c r="G12" s="307"/>
      <c r="H12" s="307"/>
      <c r="I12" s="283" t="s">
        <v>517</v>
      </c>
      <c r="J12" s="284" t="s">
        <v>518</v>
      </c>
      <c r="K12" s="285" t="s">
        <v>519</v>
      </c>
      <c r="L12" s="1138">
        <v>2</v>
      </c>
      <c r="M12" s="1138"/>
      <c r="N12" s="283" t="s">
        <v>517</v>
      </c>
      <c r="O12" s="1091" t="s">
        <v>520</v>
      </c>
      <c r="P12" s="1091"/>
      <c r="Q12" s="1091"/>
      <c r="R12" s="1091"/>
      <c r="S12" s="1091"/>
      <c r="T12" s="1091"/>
      <c r="U12" s="1091"/>
      <c r="V12" s="1092"/>
      <c r="W12" s="286"/>
    </row>
    <row r="13" spans="1:24" ht="39" customHeight="1">
      <c r="A13" s="279"/>
      <c r="B13" s="259"/>
      <c r="C13" s="1093" t="s">
        <v>521</v>
      </c>
      <c r="D13" s="1094"/>
      <c r="E13" s="1094"/>
      <c r="F13" s="1094" t="s">
        <v>522</v>
      </c>
      <c r="G13" s="1094"/>
      <c r="H13" s="1094"/>
      <c r="I13" s="1094"/>
      <c r="J13" s="1094"/>
      <c r="K13" s="1094"/>
      <c r="L13" s="1094"/>
      <c r="M13" s="1094"/>
      <c r="N13" s="1094"/>
      <c r="O13" s="1094"/>
      <c r="P13" s="1094"/>
      <c r="Q13" s="1094"/>
      <c r="R13" s="1094"/>
      <c r="S13" s="1094"/>
      <c r="T13" s="1094"/>
      <c r="U13" s="1094"/>
      <c r="V13" s="1095"/>
      <c r="W13" s="273"/>
    </row>
    <row r="14" spans="1:24" ht="39" customHeight="1">
      <c r="A14" s="279"/>
      <c r="B14" s="259"/>
      <c r="C14" s="1096" t="s">
        <v>523</v>
      </c>
      <c r="D14" s="1097"/>
      <c r="E14" s="1097"/>
      <c r="F14" s="1097"/>
      <c r="G14" s="1097"/>
      <c r="H14" s="1097"/>
      <c r="I14" s="1097"/>
      <c r="J14" s="1097"/>
      <c r="K14" s="1098" t="s">
        <v>524</v>
      </c>
      <c r="L14" s="1099"/>
      <c r="M14" s="1099"/>
      <c r="N14" s="1099"/>
      <c r="O14" s="1099"/>
      <c r="P14" s="1099"/>
      <c r="Q14" s="1099"/>
      <c r="R14" s="1099"/>
      <c r="S14" s="1100"/>
      <c r="T14" s="1101" t="s">
        <v>525</v>
      </c>
      <c r="U14" s="1101"/>
      <c r="V14" s="1101"/>
      <c r="W14" s="273"/>
    </row>
    <row r="15" spans="1:24" ht="39" customHeight="1" thickBot="1">
      <c r="A15" s="279"/>
      <c r="B15" s="259"/>
      <c r="C15" s="1103" t="s">
        <v>526</v>
      </c>
      <c r="D15" s="1103"/>
      <c r="E15" s="1103"/>
      <c r="F15" s="1104" t="s">
        <v>527</v>
      </c>
      <c r="G15" s="1105"/>
      <c r="H15" s="1105"/>
      <c r="I15" s="1106"/>
      <c r="J15" s="287" t="s">
        <v>528</v>
      </c>
      <c r="K15" s="1104" t="s">
        <v>526</v>
      </c>
      <c r="L15" s="1105"/>
      <c r="M15" s="1105"/>
      <c r="N15" s="1106"/>
      <c r="O15" s="1104" t="s">
        <v>527</v>
      </c>
      <c r="P15" s="1105"/>
      <c r="Q15" s="1105"/>
      <c r="R15" s="1106"/>
      <c r="S15" s="288" t="s">
        <v>528</v>
      </c>
      <c r="T15" s="1102"/>
      <c r="U15" s="1102"/>
      <c r="V15" s="1102"/>
      <c r="W15" s="273"/>
    </row>
    <row r="16" spans="1:24" ht="39" customHeight="1" thickTop="1">
      <c r="A16" s="269"/>
      <c r="B16" s="289"/>
      <c r="C16" s="1107" t="s">
        <v>704</v>
      </c>
      <c r="D16" s="1108"/>
      <c r="E16" s="1109"/>
      <c r="F16" s="1110" t="s">
        <v>746</v>
      </c>
      <c r="G16" s="1108"/>
      <c r="H16" s="1108"/>
      <c r="I16" s="1108"/>
      <c r="J16" s="303" t="s">
        <v>747</v>
      </c>
      <c r="K16" s="1111" t="str">
        <f>IF('様式3の5(逆変換装置)'!Y12="","",'様式3の5(逆変換装置)'!Y12)</f>
        <v>華為(ﾌｧｰｳｪｲ）技術日本株式会社</v>
      </c>
      <c r="L16" s="1112"/>
      <c r="M16" s="1112"/>
      <c r="N16" s="1113"/>
      <c r="O16" s="1111" t="str">
        <f>IF('様式3の5(逆変換装置)'!AR12="","",'様式3の5(逆変換装置)'!AR12)</f>
        <v>SUN2000-50KTL-NHM3</v>
      </c>
      <c r="P16" s="1112"/>
      <c r="Q16" s="1112"/>
      <c r="R16" s="1113"/>
      <c r="S16" s="313">
        <v>24</v>
      </c>
      <c r="T16" s="1114"/>
      <c r="U16" s="1115"/>
      <c r="V16" s="1116"/>
      <c r="W16" s="273"/>
    </row>
    <row r="17" spans="1:23" ht="39" customHeight="1">
      <c r="A17" s="279"/>
      <c r="C17" s="1120" t="s">
        <v>529</v>
      </c>
      <c r="D17" s="1121"/>
      <c r="E17" s="1121"/>
      <c r="F17" s="1121"/>
      <c r="G17" s="1121"/>
      <c r="H17" s="1121"/>
      <c r="I17" s="1121"/>
      <c r="J17" s="1121"/>
      <c r="K17" s="1124"/>
      <c r="L17" s="1125"/>
      <c r="M17" s="1125"/>
      <c r="N17" s="1126"/>
      <c r="O17" s="1124"/>
      <c r="P17" s="1125"/>
      <c r="Q17" s="1125"/>
      <c r="R17" s="1126"/>
      <c r="S17" s="301"/>
      <c r="T17" s="1114"/>
      <c r="U17" s="1115"/>
      <c r="V17" s="1116"/>
      <c r="W17" s="286"/>
    </row>
    <row r="18" spans="1:23" ht="39" customHeight="1" thickBot="1">
      <c r="A18" s="279"/>
      <c r="C18" s="1122"/>
      <c r="D18" s="1123"/>
      <c r="E18" s="1123"/>
      <c r="F18" s="1123"/>
      <c r="G18" s="1123"/>
      <c r="H18" s="1123"/>
      <c r="I18" s="1123"/>
      <c r="J18" s="1123"/>
      <c r="K18" s="1127"/>
      <c r="L18" s="1128"/>
      <c r="M18" s="1128"/>
      <c r="N18" s="1129"/>
      <c r="O18" s="1127"/>
      <c r="P18" s="1128"/>
      <c r="Q18" s="1128"/>
      <c r="R18" s="1129"/>
      <c r="S18" s="302"/>
      <c r="T18" s="1117"/>
      <c r="U18" s="1118"/>
      <c r="V18" s="1119"/>
      <c r="W18" s="286"/>
    </row>
    <row r="19" spans="1:23" ht="39" customHeight="1" thickTop="1">
      <c r="A19" s="279"/>
      <c r="C19" s="1133"/>
      <c r="D19" s="1134"/>
      <c r="E19" s="1135"/>
      <c r="F19" s="1136"/>
      <c r="G19" s="1134"/>
      <c r="H19" s="1134"/>
      <c r="I19" s="1134"/>
      <c r="J19" s="299"/>
      <c r="K19" s="1136"/>
      <c r="L19" s="1134"/>
      <c r="M19" s="1134"/>
      <c r="N19" s="1135"/>
      <c r="O19" s="1136"/>
      <c r="P19" s="1134"/>
      <c r="Q19" s="1134"/>
      <c r="R19" s="1135"/>
      <c r="S19" s="300"/>
      <c r="T19" s="1130"/>
      <c r="U19" s="1131"/>
      <c r="V19" s="1132"/>
      <c r="W19" s="286"/>
    </row>
    <row r="20" spans="1:23" ht="39" customHeight="1">
      <c r="A20" s="279"/>
      <c r="C20" s="1120" t="s">
        <v>530</v>
      </c>
      <c r="D20" s="1121"/>
      <c r="E20" s="1121"/>
      <c r="F20" s="1121"/>
      <c r="G20" s="1121"/>
      <c r="H20" s="1121"/>
      <c r="I20" s="1121"/>
      <c r="J20" s="1121"/>
      <c r="K20" s="1124"/>
      <c r="L20" s="1125"/>
      <c r="M20" s="1125"/>
      <c r="N20" s="1126"/>
      <c r="O20" s="1124"/>
      <c r="P20" s="1125"/>
      <c r="Q20" s="1125"/>
      <c r="R20" s="1126"/>
      <c r="S20" s="301"/>
      <c r="T20" s="1114"/>
      <c r="U20" s="1115"/>
      <c r="V20" s="1116"/>
      <c r="W20" s="286"/>
    </row>
    <row r="21" spans="1:23" ht="39" customHeight="1" thickBot="1">
      <c r="A21" s="279"/>
      <c r="C21" s="1122"/>
      <c r="D21" s="1123"/>
      <c r="E21" s="1123"/>
      <c r="F21" s="1123"/>
      <c r="G21" s="1123"/>
      <c r="H21" s="1123"/>
      <c r="I21" s="1123"/>
      <c r="J21" s="1123"/>
      <c r="K21" s="1127"/>
      <c r="L21" s="1128"/>
      <c r="M21" s="1128"/>
      <c r="N21" s="1129"/>
      <c r="O21" s="1127"/>
      <c r="P21" s="1128"/>
      <c r="Q21" s="1128"/>
      <c r="R21" s="1129"/>
      <c r="S21" s="302"/>
      <c r="T21" s="1117"/>
      <c r="U21" s="1118"/>
      <c r="V21" s="1119"/>
      <c r="W21" s="286"/>
    </row>
    <row r="22" spans="1:23" ht="39" customHeight="1" thickTop="1">
      <c r="A22" s="279"/>
      <c r="C22" s="1133"/>
      <c r="D22" s="1134"/>
      <c r="E22" s="1135"/>
      <c r="F22" s="1136"/>
      <c r="G22" s="1134"/>
      <c r="H22" s="1134"/>
      <c r="I22" s="1134"/>
      <c r="J22" s="299"/>
      <c r="K22" s="1136"/>
      <c r="L22" s="1134"/>
      <c r="M22" s="1134"/>
      <c r="N22" s="1135"/>
      <c r="O22" s="1136"/>
      <c r="P22" s="1134"/>
      <c r="Q22" s="1134"/>
      <c r="R22" s="1135"/>
      <c r="S22" s="300"/>
      <c r="T22" s="1130"/>
      <c r="U22" s="1131"/>
      <c r="V22" s="1132"/>
      <c r="W22" s="286"/>
    </row>
    <row r="23" spans="1:23" ht="39" customHeight="1">
      <c r="A23" s="279"/>
      <c r="C23" s="1120" t="s">
        <v>530</v>
      </c>
      <c r="D23" s="1121"/>
      <c r="E23" s="1121"/>
      <c r="F23" s="1121"/>
      <c r="G23" s="1121"/>
      <c r="H23" s="1121"/>
      <c r="I23" s="1121"/>
      <c r="J23" s="1121"/>
      <c r="K23" s="1124"/>
      <c r="L23" s="1125"/>
      <c r="M23" s="1125"/>
      <c r="N23" s="1126"/>
      <c r="O23" s="1124"/>
      <c r="P23" s="1125"/>
      <c r="Q23" s="1125"/>
      <c r="R23" s="1126"/>
      <c r="S23" s="301"/>
      <c r="T23" s="1114"/>
      <c r="U23" s="1115"/>
      <c r="V23" s="1116"/>
      <c r="W23" s="286"/>
    </row>
    <row r="24" spans="1:23" ht="39" customHeight="1" thickBot="1">
      <c r="A24" s="279"/>
      <c r="C24" s="1122"/>
      <c r="D24" s="1123"/>
      <c r="E24" s="1123"/>
      <c r="F24" s="1123"/>
      <c r="G24" s="1123"/>
      <c r="H24" s="1123"/>
      <c r="I24" s="1123"/>
      <c r="J24" s="1123"/>
      <c r="K24" s="1127"/>
      <c r="L24" s="1128"/>
      <c r="M24" s="1128"/>
      <c r="N24" s="1129"/>
      <c r="O24" s="1127"/>
      <c r="P24" s="1128"/>
      <c r="Q24" s="1128"/>
      <c r="R24" s="1129"/>
      <c r="S24" s="302"/>
      <c r="T24" s="1117"/>
      <c r="U24" s="1118"/>
      <c r="V24" s="1119"/>
      <c r="W24" s="286"/>
    </row>
    <row r="25" spans="1:23" ht="30" customHeight="1" thickTop="1">
      <c r="A25" s="279"/>
      <c r="C25" s="290"/>
      <c r="D25" s="291"/>
      <c r="E25" s="259"/>
      <c r="F25" s="259"/>
      <c r="G25" s="259"/>
      <c r="H25" s="259"/>
      <c r="I25" s="259"/>
      <c r="J25" s="259"/>
      <c r="K25" s="259"/>
      <c r="L25" s="259"/>
      <c r="M25" s="259"/>
      <c r="N25" s="259"/>
      <c r="O25" s="259"/>
      <c r="P25" s="259"/>
      <c r="Q25" s="259"/>
      <c r="R25" s="259"/>
      <c r="S25" s="259"/>
      <c r="T25" s="259"/>
      <c r="U25" s="259"/>
      <c r="V25" s="259"/>
      <c r="W25" s="273"/>
    </row>
    <row r="26" spans="1:23" ht="18.75" customHeight="1">
      <c r="A26" s="279"/>
      <c r="C26" s="292" t="s">
        <v>531</v>
      </c>
      <c r="D26" s="1140" t="s">
        <v>532</v>
      </c>
      <c r="E26" s="1140"/>
      <c r="F26" s="1140"/>
      <c r="G26" s="1140"/>
      <c r="H26" s="1140"/>
      <c r="I26" s="1140"/>
      <c r="J26" s="1140"/>
      <c r="K26" s="1140"/>
      <c r="L26" s="1140"/>
      <c r="M26" s="1140"/>
      <c r="N26" s="1140"/>
      <c r="O26" s="1140"/>
      <c r="P26" s="1140"/>
      <c r="Q26" s="1140"/>
      <c r="R26" s="1140"/>
      <c r="S26" s="1140"/>
      <c r="T26" s="1140"/>
      <c r="U26" s="1140"/>
      <c r="V26" s="1140"/>
      <c r="W26" s="273"/>
    </row>
    <row r="27" spans="1:23" ht="18.75" customHeight="1">
      <c r="A27" s="279"/>
      <c r="C27" s="290"/>
      <c r="D27" s="1140" t="s">
        <v>533</v>
      </c>
      <c r="E27" s="1140"/>
      <c r="F27" s="1140"/>
      <c r="G27" s="1140"/>
      <c r="H27" s="1140"/>
      <c r="I27" s="1140"/>
      <c r="J27" s="1140"/>
      <c r="K27" s="1140"/>
      <c r="L27" s="1140"/>
      <c r="M27" s="1140"/>
      <c r="N27" s="1140"/>
      <c r="O27" s="1140"/>
      <c r="P27" s="1140"/>
      <c r="Q27" s="1140"/>
      <c r="R27" s="1140"/>
      <c r="S27" s="1140"/>
      <c r="T27" s="1140"/>
      <c r="U27" s="1140"/>
      <c r="V27" s="1140"/>
      <c r="W27" s="273"/>
    </row>
    <row r="28" spans="1:23" ht="18.75" customHeight="1">
      <c r="A28" s="279"/>
      <c r="C28" s="290"/>
      <c r="D28" s="1140" t="s">
        <v>534</v>
      </c>
      <c r="E28" s="1140"/>
      <c r="F28" s="1140"/>
      <c r="G28" s="1140"/>
      <c r="H28" s="1140"/>
      <c r="I28" s="1140"/>
      <c r="J28" s="1140"/>
      <c r="K28" s="1140"/>
      <c r="L28" s="1140"/>
      <c r="M28" s="1140"/>
      <c r="N28" s="1140"/>
      <c r="O28" s="1140"/>
      <c r="P28" s="1140"/>
      <c r="Q28" s="1140"/>
      <c r="R28" s="1140"/>
      <c r="S28" s="1140"/>
      <c r="T28" s="1140"/>
      <c r="U28" s="1140"/>
      <c r="V28" s="1140"/>
      <c r="W28" s="273"/>
    </row>
    <row r="29" spans="1:23" ht="18.75" customHeight="1">
      <c r="A29" s="279"/>
      <c r="C29" s="292" t="s">
        <v>531</v>
      </c>
      <c r="D29" s="1137" t="s">
        <v>535</v>
      </c>
      <c r="E29" s="1137"/>
      <c r="F29" s="1137"/>
      <c r="G29" s="1137"/>
      <c r="H29" s="1137"/>
      <c r="I29" s="1137"/>
      <c r="J29" s="1137"/>
      <c r="K29" s="1137"/>
      <c r="L29" s="1137"/>
      <c r="M29" s="1137"/>
      <c r="N29" s="1137"/>
      <c r="O29" s="1137"/>
      <c r="P29" s="1137"/>
      <c r="Q29" s="1137"/>
      <c r="R29" s="1137"/>
      <c r="S29" s="1137"/>
      <c r="T29" s="1137"/>
      <c r="U29" s="1137"/>
      <c r="V29" s="1137"/>
      <c r="W29" s="273"/>
    </row>
    <row r="30" spans="1:23" ht="18.75" customHeight="1">
      <c r="A30" s="279"/>
      <c r="C30" s="292"/>
      <c r="D30" s="1137" t="s">
        <v>536</v>
      </c>
      <c r="E30" s="1137"/>
      <c r="F30" s="1137"/>
      <c r="G30" s="1137"/>
      <c r="H30" s="1137"/>
      <c r="I30" s="1137"/>
      <c r="J30" s="1137"/>
      <c r="K30" s="1137"/>
      <c r="L30" s="1137"/>
      <c r="M30" s="1137"/>
      <c r="N30" s="1137"/>
      <c r="O30" s="1137"/>
      <c r="P30" s="1137"/>
      <c r="Q30" s="1137"/>
      <c r="R30" s="1137"/>
      <c r="S30" s="1137"/>
      <c r="T30" s="1137"/>
      <c r="U30" s="1137"/>
      <c r="V30" s="1137"/>
      <c r="W30" s="273"/>
    </row>
    <row r="31" spans="1:23" ht="18.75" customHeight="1">
      <c r="A31" s="279"/>
      <c r="C31" s="292" t="s">
        <v>531</v>
      </c>
      <c r="D31" s="1137" t="s">
        <v>537</v>
      </c>
      <c r="E31" s="1137"/>
      <c r="F31" s="1137"/>
      <c r="G31" s="1137"/>
      <c r="H31" s="1137"/>
      <c r="I31" s="1137"/>
      <c r="J31" s="1137"/>
      <c r="K31" s="1137"/>
      <c r="L31" s="1137"/>
      <c r="M31" s="1137"/>
      <c r="N31" s="1137"/>
      <c r="O31" s="1137"/>
      <c r="P31" s="1137"/>
      <c r="Q31" s="1137"/>
      <c r="R31" s="1137"/>
      <c r="S31" s="1137"/>
      <c r="T31" s="1137"/>
      <c r="U31" s="1137"/>
      <c r="V31" s="1137"/>
      <c r="W31" s="286"/>
    </row>
    <row r="32" spans="1:23" ht="18.75" customHeight="1">
      <c r="A32" s="279"/>
      <c r="C32" s="292"/>
      <c r="D32" s="1137" t="s">
        <v>538</v>
      </c>
      <c r="E32" s="1137"/>
      <c r="F32" s="1137"/>
      <c r="G32" s="1137"/>
      <c r="H32" s="1137"/>
      <c r="I32" s="1137"/>
      <c r="J32" s="1137"/>
      <c r="K32" s="1137"/>
      <c r="L32" s="1137"/>
      <c r="M32" s="1137"/>
      <c r="N32" s="1137"/>
      <c r="O32" s="1137"/>
      <c r="P32" s="1137"/>
      <c r="Q32" s="1137"/>
      <c r="R32" s="1137"/>
      <c r="S32" s="1137"/>
      <c r="T32" s="1137"/>
      <c r="U32" s="1137"/>
      <c r="V32" s="1137"/>
      <c r="W32" s="286"/>
    </row>
    <row r="33" spans="1:23" ht="18.75" customHeight="1">
      <c r="A33" s="279"/>
      <c r="C33" s="292" t="s">
        <v>531</v>
      </c>
      <c r="D33" s="1137" t="s">
        <v>539</v>
      </c>
      <c r="E33" s="1137"/>
      <c r="F33" s="1137"/>
      <c r="G33" s="1137"/>
      <c r="H33" s="1137"/>
      <c r="I33" s="1137"/>
      <c r="J33" s="1137"/>
      <c r="K33" s="1137"/>
      <c r="L33" s="1137"/>
      <c r="M33" s="1137"/>
      <c r="N33" s="1137"/>
      <c r="O33" s="1137"/>
      <c r="P33" s="1137"/>
      <c r="Q33" s="1137"/>
      <c r="R33" s="1137"/>
      <c r="S33" s="1137"/>
      <c r="T33" s="1137"/>
      <c r="U33" s="1137"/>
      <c r="V33" s="1137"/>
      <c r="W33" s="273"/>
    </row>
    <row r="34" spans="1:23" ht="18.75" customHeight="1">
      <c r="A34" s="279"/>
      <c r="C34" s="292" t="s">
        <v>531</v>
      </c>
      <c r="D34" s="293" t="s">
        <v>540</v>
      </c>
      <c r="E34" s="293"/>
      <c r="F34" s="293"/>
      <c r="G34" s="293"/>
      <c r="H34" s="293"/>
      <c r="I34" s="293"/>
      <c r="J34" s="293"/>
      <c r="K34" s="293"/>
      <c r="L34" s="293"/>
      <c r="M34" s="293"/>
      <c r="N34" s="293"/>
      <c r="O34" s="293"/>
      <c r="P34" s="293"/>
      <c r="Q34" s="293"/>
      <c r="R34" s="293"/>
      <c r="S34" s="293"/>
      <c r="T34" s="293"/>
      <c r="U34" s="293"/>
      <c r="V34" s="293"/>
      <c r="W34" s="273"/>
    </row>
    <row r="35" spans="1:23" ht="18.75" customHeight="1">
      <c r="A35" s="279"/>
      <c r="C35" s="292" t="s">
        <v>531</v>
      </c>
      <c r="D35" s="293" t="s">
        <v>541</v>
      </c>
      <c r="E35" s="293"/>
      <c r="F35" s="293"/>
      <c r="G35" s="293"/>
      <c r="H35" s="293"/>
      <c r="I35" s="293"/>
      <c r="J35" s="293"/>
      <c r="K35" s="293"/>
      <c r="L35" s="293"/>
      <c r="M35" s="293"/>
      <c r="N35" s="293"/>
      <c r="O35" s="293"/>
      <c r="P35" s="293"/>
      <c r="Q35" s="293"/>
      <c r="R35" s="293"/>
      <c r="S35" s="293"/>
      <c r="T35" s="293"/>
      <c r="U35" s="293"/>
      <c r="V35" s="293"/>
      <c r="W35" s="273"/>
    </row>
    <row r="36" spans="1:23" ht="18.75" customHeight="1" thickBot="1">
      <c r="A36" s="294"/>
      <c r="B36" s="295"/>
      <c r="C36" s="296"/>
      <c r="D36" s="297"/>
      <c r="E36" s="297"/>
      <c r="F36" s="297"/>
      <c r="G36" s="297"/>
      <c r="H36" s="297"/>
      <c r="I36" s="297"/>
      <c r="J36" s="297"/>
      <c r="K36" s="297"/>
      <c r="L36" s="297"/>
      <c r="M36" s="297"/>
      <c r="N36" s="297"/>
      <c r="O36" s="297"/>
      <c r="P36" s="297"/>
      <c r="Q36" s="297"/>
      <c r="R36" s="297"/>
      <c r="S36" s="297"/>
      <c r="T36" s="297"/>
      <c r="U36" s="297"/>
      <c r="V36" s="297"/>
      <c r="W36" s="298"/>
    </row>
    <row r="37" spans="1:23" ht="18.75" customHeight="1"/>
    <row r="38" spans="1:23" ht="18.75" customHeight="1"/>
    <row r="39" spans="1:23" ht="18.75" customHeight="1"/>
    <row r="40" spans="1:23" ht="18.75" customHeight="1"/>
    <row r="41" spans="1:23" ht="18.75" customHeight="1"/>
    <row r="42" spans="1:23" ht="18.75" customHeight="1"/>
  </sheetData>
  <sheetProtection sheet="1" objects="1" scenarios="1" selectLockedCells="1"/>
  <mergeCells count="60">
    <mergeCell ref="D32:V32"/>
    <mergeCell ref="D33:V33"/>
    <mergeCell ref="L12:M12"/>
    <mergeCell ref="P6:V6"/>
    <mergeCell ref="D26:V26"/>
    <mergeCell ref="D27:V27"/>
    <mergeCell ref="D28:V28"/>
    <mergeCell ref="D29:V29"/>
    <mergeCell ref="D30:V30"/>
    <mergeCell ref="D31:V31"/>
    <mergeCell ref="C22:E22"/>
    <mergeCell ref="F22:I22"/>
    <mergeCell ref="K22:N22"/>
    <mergeCell ref="O22:R22"/>
    <mergeCell ref="T22:V24"/>
    <mergeCell ref="C23:J24"/>
    <mergeCell ref="K23:N23"/>
    <mergeCell ref="O23:R23"/>
    <mergeCell ref="K24:N24"/>
    <mergeCell ref="O24:R24"/>
    <mergeCell ref="C19:E19"/>
    <mergeCell ref="F19:I19"/>
    <mergeCell ref="K19:N19"/>
    <mergeCell ref="O19:R19"/>
    <mergeCell ref="T19:V21"/>
    <mergeCell ref="C20:J21"/>
    <mergeCell ref="K20:N20"/>
    <mergeCell ref="O20:R20"/>
    <mergeCell ref="K21:N21"/>
    <mergeCell ref="O21:R21"/>
    <mergeCell ref="C16:E16"/>
    <mergeCell ref="F16:I16"/>
    <mergeCell ref="K16:N16"/>
    <mergeCell ref="O16:R16"/>
    <mergeCell ref="T16:V18"/>
    <mergeCell ref="C17:J18"/>
    <mergeCell ref="K17:N17"/>
    <mergeCell ref="O17:R17"/>
    <mergeCell ref="K18:N18"/>
    <mergeCell ref="O18:R18"/>
    <mergeCell ref="C13:E13"/>
    <mergeCell ref="F13:V13"/>
    <mergeCell ref="C14:J14"/>
    <mergeCell ref="K14:S14"/>
    <mergeCell ref="T14:V15"/>
    <mergeCell ref="C15:E15"/>
    <mergeCell ref="F15:I15"/>
    <mergeCell ref="K15:N15"/>
    <mergeCell ref="O15:R15"/>
    <mergeCell ref="C10:E11"/>
    <mergeCell ref="F10:J10"/>
    <mergeCell ref="L10:Q10"/>
    <mergeCell ref="F11:V11"/>
    <mergeCell ref="C12:E12"/>
    <mergeCell ref="O12:V12"/>
    <mergeCell ref="S3:V3"/>
    <mergeCell ref="A4:W4"/>
    <mergeCell ref="K6:L6"/>
    <mergeCell ref="K7:L7"/>
    <mergeCell ref="K8:V8"/>
  </mergeCells>
  <phoneticPr fontId="1"/>
  <conditionalFormatting sqref="C19:S19 C22:S22">
    <cfRule type="expression" dxfId="1" priority="2">
      <formula>$L$12=3</formula>
    </cfRule>
  </conditionalFormatting>
  <conditionalFormatting sqref="C19:S19">
    <cfRule type="expression" dxfId="0" priority="3">
      <formula>$L$12=2</formula>
    </cfRule>
  </conditionalFormatting>
  <dataValidations count="7">
    <dataValidation type="custom" allowBlank="1" showInputMessage="1" showErrorMessage="1" errorTitle="警告" error="すでに同じ型式が入力されています。型式が同一の場合は，新たな行に入力せず，設置数を増やしてください。" sqref="F16:I16" xr:uid="{CDA091FE-1FE6-4A41-B3E8-E5B127299556}">
      <formula1>COUNTIF(F16:I22,F16)&lt;2</formula1>
    </dataValidation>
    <dataValidation type="custom" allowBlank="1" showInputMessage="1" showErrorMessage="1" errorTitle="警告" error="すでに同じ型式が入力されています。型式が同一の場合は，新たな行に入力せず，設置数を増やしてください。" sqref="F22:I22" xr:uid="{1FD0D726-D994-4F26-AE9E-BA14D487ACE4}">
      <formula1>COUNTIF(F16:I22,F22)&lt;2</formula1>
    </dataValidation>
    <dataValidation type="custom" allowBlank="1" showInputMessage="1" showErrorMessage="1" errorTitle="警告" error="すでに同じ型式が入力されています。型式が同一の場合は，新たな行に入力せず，設置数を増やしてください。" sqref="F19:I19" xr:uid="{42032E72-1089-4405-9B22-47E137308AAD}">
      <formula1>COUNTIF(F16:I22,F19)&lt;2</formula1>
    </dataValidation>
    <dataValidation type="custom" allowBlank="1" showInputMessage="1" showErrorMessage="1" errorTitle="警告" error="すでに同じ型式が入力されています。型式が同一の場合は，新たな行に入力せず，設置数を増やしてください。" sqref="O17:R18" xr:uid="{66B0ED1A-C429-4901-9AE8-516741236791}">
      <formula1>COUNTIF($O$16:$O$18,O17)&lt;2</formula1>
    </dataValidation>
    <dataValidation type="custom" allowBlank="1" showInputMessage="1" showErrorMessage="1" errorTitle="警告" error="すでに同じ型式が入力されています。型式が同一の場合は，新たな行に入力せず，設置数を増やしてください。" sqref="O19:R21" xr:uid="{48CD85B2-B13B-4639-9C75-6828820090A5}">
      <formula1>COUNTIF($O$19:$O$21,O19)&lt;2</formula1>
    </dataValidation>
    <dataValidation type="custom" allowBlank="1" showInputMessage="1" showErrorMessage="1" errorTitle="警告" error="すでに同じ型式が入力されています。型式が同一の場合は，新たな行に入力せず，設置数を増やしてください。" sqref="O22:R24" xr:uid="{E8F841C1-F080-45A9-924A-EE0A72152DAD}">
      <formula1>COUNTIF($O$22:$O$24,O22)&lt;2</formula1>
    </dataValidation>
    <dataValidation allowBlank="1" showInputMessage="1" errorTitle="警告" error="すでに同じ型式が入力されています。型式が同一の場合は，新たな行に入力せず，設置数を増やしてください。" sqref="O16:R16" xr:uid="{4C325D7C-A2DC-4611-9CDA-EA4F15434174}"/>
  </dataValidations>
  <printOptions horizontalCentered="1"/>
  <pageMargins left="0.31496062992125984" right="0.31496062992125984" top="0.74803149606299213" bottom="0.31496062992125984" header="0.51181102362204722" footer="0.19685039370078741"/>
  <pageSetup paperSize="9" scale="6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5</xdr:col>
                    <xdr:colOff>133350</xdr:colOff>
                    <xdr:row>9</xdr:row>
                    <xdr:rowOff>69850</xdr:rowOff>
                  </from>
                  <to>
                    <xdr:col>9</xdr:col>
                    <xdr:colOff>0</xdr:colOff>
                    <xdr:row>9</xdr:row>
                    <xdr:rowOff>247650</xdr:rowOff>
                  </to>
                </anchor>
              </controlPr>
            </control>
          </mc:Choice>
        </mc:AlternateContent>
        <mc:AlternateContent xmlns:mc="http://schemas.openxmlformats.org/markup-compatibility/2006">
          <mc:Choice Requires="x14">
            <control shapeId="33794" r:id="rId5" name="Check Box 2">
              <controlPr defaultSize="0" autoFill="0" autoLine="0" autoPict="0">
                <anchor moveWithCells="1">
                  <from>
                    <xdr:col>11</xdr:col>
                    <xdr:colOff>146050</xdr:colOff>
                    <xdr:row>9</xdr:row>
                    <xdr:rowOff>69850</xdr:rowOff>
                  </from>
                  <to>
                    <xdr:col>15</xdr:col>
                    <xdr:colOff>374650</xdr:colOff>
                    <xdr:row>9</xdr:row>
                    <xdr:rowOff>247650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36F89239-FB1E-4502-9B66-FDA73A1CB048}">
            <xm:f>概要!$N$34="未定"</xm:f>
            <x14:dxf>
              <fill>
                <patternFill>
                  <bgColor rgb="FFCCECFF"/>
                </patternFill>
              </fill>
            </x14:dxf>
          </x14:cfRule>
          <xm:sqref>C16:J16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2EB17-31E8-467B-9900-BD9FC23D89A4}">
  <sheetPr codeName="Sheet3">
    <pageSetUpPr fitToPage="1"/>
  </sheetPr>
  <dimension ref="B1:CH73"/>
  <sheetViews>
    <sheetView showGridLines="0" showRuler="0" topLeftCell="A30" zoomScale="90" zoomScaleNormal="90" zoomScaleSheetLayoutView="100" zoomScalePageLayoutView="70" workbookViewId="0">
      <selection activeCell="AM14" sqref="AM14:BM14"/>
    </sheetView>
  </sheetViews>
  <sheetFormatPr defaultColWidth="2" defaultRowHeight="18" customHeight="1" outlineLevelCol="1"/>
  <cols>
    <col min="1" max="2" width="2" style="1"/>
    <col min="3" max="3" width="2" style="1" customWidth="1"/>
    <col min="4" max="66" width="2" style="1"/>
    <col min="67" max="67" width="26" style="1" customWidth="1"/>
    <col min="68" max="68" width="7.08203125" style="1" customWidth="1"/>
    <col min="69" max="69" width="16.58203125" style="1" bestFit="1" customWidth="1"/>
    <col min="70" max="72" width="6.83203125" style="1" hidden="1" customWidth="1" outlineLevel="1"/>
    <col min="73" max="73" width="2" style="1" collapsed="1"/>
    <col min="74" max="16384" width="2" style="1"/>
  </cols>
  <sheetData>
    <row r="1" spans="2:72" ht="30" customHeight="1">
      <c r="BO1" s="316" t="s">
        <v>546</v>
      </c>
      <c r="BP1" s="319">
        <f>BT3</f>
        <v>0</v>
      </c>
      <c r="BQ1" s="317" t="s">
        <v>547</v>
      </c>
    </row>
    <row r="2" spans="2:72" ht="18" customHeight="1" thickBot="1">
      <c r="BD2" s="593" t="s">
        <v>20</v>
      </c>
      <c r="BE2" s="593"/>
      <c r="BF2" s="593"/>
      <c r="BG2" s="593"/>
      <c r="BH2" s="593"/>
      <c r="BI2" s="593"/>
      <c r="BJ2" s="593"/>
      <c r="BK2" s="593"/>
      <c r="BL2" s="593"/>
      <c r="BM2" s="593"/>
      <c r="BN2" s="593"/>
      <c r="BR2" s="315" t="s">
        <v>548</v>
      </c>
      <c r="BS2" s="315" t="s">
        <v>550</v>
      </c>
      <c r="BT2" s="315" t="s">
        <v>549</v>
      </c>
    </row>
    <row r="3" spans="2:72" ht="18" customHeight="1">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594">
        <f>IF(様式1!$BC$4="","",様式1!$BC$4)</f>
        <v>2026</v>
      </c>
      <c r="BB3" s="594"/>
      <c r="BC3" s="594"/>
      <c r="BD3" s="595" t="s">
        <v>10</v>
      </c>
      <c r="BE3" s="595"/>
      <c r="BF3" s="594">
        <f>IF(様式1!$BH$4="","",様式1!$BH$4)</f>
        <v>2</v>
      </c>
      <c r="BG3" s="594"/>
      <c r="BH3" s="595" t="s">
        <v>9</v>
      </c>
      <c r="BI3" s="595"/>
      <c r="BJ3" s="594">
        <f>IF(様式1!$BL$4="","",様式1!$BL$4)</f>
        <v>9</v>
      </c>
      <c r="BK3" s="594"/>
      <c r="BL3" s="595" t="s">
        <v>8</v>
      </c>
      <c r="BM3" s="595"/>
      <c r="BN3" s="4"/>
      <c r="BR3" s="320">
        <f>SUM(BR4:BR73)</f>
        <v>12</v>
      </c>
      <c r="BS3" s="320">
        <f t="shared" ref="BS3:BT3" si="0">SUM(BS4:BS73)</f>
        <v>12</v>
      </c>
      <c r="BT3" s="320">
        <f t="shared" si="0"/>
        <v>0</v>
      </c>
    </row>
    <row r="4" spans="2:72" ht="18" customHeight="1">
      <c r="B4" s="596" t="s">
        <v>21</v>
      </c>
      <c r="C4" s="597"/>
      <c r="D4" s="597"/>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7"/>
      <c r="AG4" s="597"/>
      <c r="AH4" s="597"/>
      <c r="AI4" s="597"/>
      <c r="AJ4" s="597"/>
      <c r="AK4" s="597"/>
      <c r="AL4" s="597"/>
      <c r="AM4" s="597"/>
      <c r="AN4" s="597"/>
      <c r="AO4" s="597"/>
      <c r="AP4" s="597"/>
      <c r="AQ4" s="597"/>
      <c r="AR4" s="597"/>
      <c r="AS4" s="597"/>
      <c r="AT4" s="597"/>
      <c r="AU4" s="597"/>
      <c r="AV4" s="597"/>
      <c r="AW4" s="597"/>
      <c r="AX4" s="597"/>
      <c r="AY4" s="597"/>
      <c r="AZ4" s="597"/>
      <c r="BA4" s="597"/>
      <c r="BB4" s="597"/>
      <c r="BC4" s="597"/>
      <c r="BD4" s="597"/>
      <c r="BE4" s="597"/>
      <c r="BF4" s="597"/>
      <c r="BG4" s="597"/>
      <c r="BH4" s="597"/>
      <c r="BI4" s="597"/>
      <c r="BJ4" s="597"/>
      <c r="BK4" s="597"/>
      <c r="BL4" s="597"/>
      <c r="BM4" s="597"/>
      <c r="BN4" s="598"/>
      <c r="BR4" s="318"/>
      <c r="BS4" s="318"/>
      <c r="BT4" s="318"/>
    </row>
    <row r="5" spans="2:72" ht="18" customHeight="1">
      <c r="B5" s="5"/>
      <c r="AR5" s="38"/>
      <c r="AS5" s="38"/>
      <c r="AT5" s="38"/>
      <c r="AU5" s="38"/>
      <c r="AV5" s="38"/>
      <c r="AW5" s="38"/>
      <c r="AX5" s="38"/>
      <c r="AY5" s="38"/>
      <c r="AZ5" s="38"/>
      <c r="BA5" s="120"/>
      <c r="BB5" s="120"/>
      <c r="BC5" s="120"/>
      <c r="BD5" s="120"/>
      <c r="BE5" s="120"/>
      <c r="BF5" s="120"/>
      <c r="BG5" s="120"/>
      <c r="BH5" s="120"/>
      <c r="BI5" s="120"/>
      <c r="BJ5" s="120"/>
      <c r="BK5" s="120"/>
      <c r="BL5" s="120"/>
      <c r="BM5" s="120"/>
      <c r="BN5" s="6"/>
      <c r="BR5" s="318"/>
      <c r="BS5" s="318"/>
      <c r="BT5" s="318"/>
    </row>
    <row r="6" spans="2:72" ht="18" customHeight="1">
      <c r="B6" s="567" t="s">
        <v>22</v>
      </c>
      <c r="C6" s="568"/>
      <c r="D6" s="568"/>
      <c r="E6" s="568"/>
      <c r="F6" s="568"/>
      <c r="G6" s="568"/>
      <c r="H6" s="568"/>
      <c r="I6" s="568"/>
      <c r="J6" s="568"/>
      <c r="K6" s="568"/>
      <c r="L6" s="568"/>
      <c r="M6" s="568"/>
      <c r="N6" s="568"/>
      <c r="O6" s="568"/>
      <c r="P6" s="568"/>
      <c r="Q6" s="568"/>
      <c r="R6" s="568"/>
      <c r="S6" s="568"/>
      <c r="T6" s="568"/>
      <c r="U6" s="568"/>
      <c r="V6" s="568"/>
      <c r="W6" s="568"/>
      <c r="X6" s="568"/>
      <c r="Y6" s="568"/>
      <c r="Z6" s="568"/>
      <c r="AA6" s="568"/>
      <c r="AB6" s="568"/>
      <c r="AC6" s="568"/>
      <c r="AD6" s="568"/>
      <c r="AE6" s="568"/>
      <c r="AF6" s="568"/>
      <c r="AG6" s="568"/>
      <c r="AH6" s="568"/>
      <c r="AI6" s="568"/>
      <c r="AJ6" s="568"/>
      <c r="AK6" s="568"/>
      <c r="AL6" s="568"/>
      <c r="AM6" s="568"/>
      <c r="AN6" s="568"/>
      <c r="AO6" s="568"/>
      <c r="AP6" s="568"/>
      <c r="AQ6" s="568"/>
      <c r="AR6" s="568"/>
      <c r="AS6" s="568"/>
      <c r="AT6" s="568"/>
      <c r="AU6" s="568"/>
      <c r="AV6" s="568"/>
      <c r="AW6" s="568"/>
      <c r="AX6" s="568"/>
      <c r="AY6" s="568"/>
      <c r="AZ6" s="568"/>
      <c r="BA6" s="568"/>
      <c r="BB6" s="568"/>
      <c r="BC6" s="568"/>
      <c r="BD6" s="568"/>
      <c r="BE6" s="568"/>
      <c r="BF6" s="568"/>
      <c r="BG6" s="568"/>
      <c r="BH6" s="568"/>
      <c r="BI6" s="568"/>
      <c r="BJ6" s="568"/>
      <c r="BK6" s="568"/>
      <c r="BL6" s="568"/>
      <c r="BM6" s="568"/>
      <c r="BN6" s="569"/>
      <c r="BR6" s="318"/>
      <c r="BS6" s="318"/>
      <c r="BT6" s="318"/>
    </row>
    <row r="7" spans="2:72" ht="18" customHeight="1">
      <c r="B7" s="5"/>
      <c r="C7" s="562" t="s">
        <v>328</v>
      </c>
      <c r="D7" s="563"/>
      <c r="E7" s="563"/>
      <c r="F7" s="563"/>
      <c r="G7" s="563"/>
      <c r="H7" s="563"/>
      <c r="I7" s="563"/>
      <c r="J7" s="563"/>
      <c r="K7" s="563"/>
      <c r="L7" s="563"/>
      <c r="M7" s="563"/>
      <c r="N7" s="563"/>
      <c r="O7" s="563"/>
      <c r="P7" s="563"/>
      <c r="Q7" s="563"/>
      <c r="R7" s="563"/>
      <c r="S7" s="563"/>
      <c r="T7" s="563"/>
      <c r="U7" s="563"/>
      <c r="V7" s="563"/>
      <c r="W7" s="563"/>
      <c r="X7" s="563"/>
      <c r="Y7" s="563"/>
      <c r="Z7" s="563"/>
      <c r="AA7" s="563"/>
      <c r="AB7" s="563"/>
      <c r="AC7" s="563"/>
      <c r="AD7" s="563"/>
      <c r="AE7" s="563"/>
      <c r="AF7" s="563"/>
      <c r="AG7" s="563"/>
      <c r="AH7" s="563"/>
      <c r="AI7" s="563"/>
      <c r="AJ7" s="563"/>
      <c r="AK7" s="564"/>
      <c r="AL7" s="41"/>
      <c r="AM7" s="558">
        <v>46628</v>
      </c>
      <c r="AN7" s="558"/>
      <c r="AO7" s="558"/>
      <c r="AP7" s="558"/>
      <c r="AQ7" s="558"/>
      <c r="AR7" s="558"/>
      <c r="AS7" s="558"/>
      <c r="AT7" s="558"/>
      <c r="AU7" s="558"/>
      <c r="AV7" s="558"/>
      <c r="AW7" s="558"/>
      <c r="AX7" s="558"/>
      <c r="AY7" s="558"/>
      <c r="AZ7" s="558"/>
      <c r="BA7" s="558"/>
      <c r="BB7" s="558"/>
      <c r="BC7" s="558"/>
      <c r="BD7" s="10"/>
      <c r="BE7" s="10"/>
      <c r="BF7" s="10"/>
      <c r="BG7" s="10"/>
      <c r="BH7" s="10"/>
      <c r="BI7" s="10"/>
      <c r="BJ7" s="10"/>
      <c r="BK7" s="10"/>
      <c r="BL7" s="10"/>
      <c r="BM7" s="12"/>
      <c r="BN7" s="6"/>
      <c r="BQ7" s="36"/>
      <c r="BR7" s="318">
        <v>1</v>
      </c>
      <c r="BS7" s="318">
        <f>COUNTA(AM7)</f>
        <v>1</v>
      </c>
      <c r="BT7" s="318">
        <f>BR7-BS7</f>
        <v>0</v>
      </c>
    </row>
    <row r="8" spans="2:72" ht="18" customHeight="1">
      <c r="B8" s="5"/>
      <c r="C8" s="562" t="s">
        <v>329</v>
      </c>
      <c r="D8" s="563"/>
      <c r="E8" s="563"/>
      <c r="F8" s="563"/>
      <c r="G8" s="563"/>
      <c r="H8" s="563"/>
      <c r="I8" s="563"/>
      <c r="J8" s="563"/>
      <c r="K8" s="563"/>
      <c r="L8" s="563"/>
      <c r="M8" s="563"/>
      <c r="N8" s="563"/>
      <c r="O8" s="563"/>
      <c r="P8" s="563"/>
      <c r="Q8" s="563"/>
      <c r="R8" s="563"/>
      <c r="S8" s="563"/>
      <c r="T8" s="563"/>
      <c r="U8" s="563"/>
      <c r="V8" s="563"/>
      <c r="W8" s="563"/>
      <c r="X8" s="563"/>
      <c r="Y8" s="563"/>
      <c r="Z8" s="563"/>
      <c r="AA8" s="563"/>
      <c r="AB8" s="563"/>
      <c r="AC8" s="563"/>
      <c r="AD8" s="563"/>
      <c r="AE8" s="563"/>
      <c r="AF8" s="563"/>
      <c r="AG8" s="563"/>
      <c r="AH8" s="563"/>
      <c r="AI8" s="563"/>
      <c r="AJ8" s="563"/>
      <c r="AK8" s="564"/>
      <c r="AL8" s="41"/>
      <c r="AM8" s="558">
        <v>46629</v>
      </c>
      <c r="AN8" s="558"/>
      <c r="AO8" s="558"/>
      <c r="AP8" s="558"/>
      <c r="AQ8" s="558"/>
      <c r="AR8" s="558"/>
      <c r="AS8" s="558"/>
      <c r="AT8" s="558"/>
      <c r="AU8" s="558"/>
      <c r="AV8" s="558"/>
      <c r="AW8" s="558"/>
      <c r="AX8" s="558"/>
      <c r="AY8" s="558"/>
      <c r="AZ8" s="558"/>
      <c r="BA8" s="558"/>
      <c r="BB8" s="558"/>
      <c r="BC8" s="558"/>
      <c r="BD8" s="10"/>
      <c r="BE8" s="10"/>
      <c r="BF8" s="10"/>
      <c r="BG8" s="10"/>
      <c r="BH8" s="10"/>
      <c r="BI8" s="10"/>
      <c r="BJ8" s="10"/>
      <c r="BK8" s="10"/>
      <c r="BL8" s="10"/>
      <c r="BM8" s="12"/>
      <c r="BN8" s="6"/>
      <c r="BR8" s="318">
        <v>1</v>
      </c>
      <c r="BS8" s="318">
        <f t="shared" ref="BS8:BS9" si="1">COUNTA(AM8)</f>
        <v>1</v>
      </c>
      <c r="BT8" s="318">
        <f t="shared" ref="BT8:BT9" si="2">BR8-BS8</f>
        <v>0</v>
      </c>
    </row>
    <row r="9" spans="2:72" ht="18" customHeight="1">
      <c r="B9" s="5"/>
      <c r="C9" s="562" t="s">
        <v>330</v>
      </c>
      <c r="D9" s="563"/>
      <c r="E9" s="563"/>
      <c r="F9" s="563"/>
      <c r="G9" s="563"/>
      <c r="H9" s="563"/>
      <c r="I9" s="563"/>
      <c r="J9" s="563"/>
      <c r="K9" s="563"/>
      <c r="L9" s="563"/>
      <c r="M9" s="563"/>
      <c r="N9" s="563"/>
      <c r="O9" s="563"/>
      <c r="P9" s="563"/>
      <c r="Q9" s="563"/>
      <c r="R9" s="563"/>
      <c r="S9" s="563"/>
      <c r="T9" s="563"/>
      <c r="U9" s="563"/>
      <c r="V9" s="563"/>
      <c r="W9" s="563"/>
      <c r="X9" s="563"/>
      <c r="Y9" s="563"/>
      <c r="Z9" s="563"/>
      <c r="AA9" s="563"/>
      <c r="AB9" s="563"/>
      <c r="AC9" s="563"/>
      <c r="AD9" s="563"/>
      <c r="AE9" s="563"/>
      <c r="AF9" s="563"/>
      <c r="AG9" s="563"/>
      <c r="AH9" s="563"/>
      <c r="AI9" s="563"/>
      <c r="AJ9" s="563"/>
      <c r="AK9" s="564"/>
      <c r="AL9" s="41"/>
      <c r="AM9" s="558">
        <v>46630</v>
      </c>
      <c r="AN9" s="558"/>
      <c r="AO9" s="558"/>
      <c r="AP9" s="558"/>
      <c r="AQ9" s="558"/>
      <c r="AR9" s="558"/>
      <c r="AS9" s="558"/>
      <c r="AT9" s="558"/>
      <c r="AU9" s="558"/>
      <c r="AV9" s="558"/>
      <c r="AW9" s="558"/>
      <c r="AX9" s="558"/>
      <c r="AY9" s="558"/>
      <c r="AZ9" s="558"/>
      <c r="BA9" s="558"/>
      <c r="BB9" s="558"/>
      <c r="BC9" s="558"/>
      <c r="BD9" s="10"/>
      <c r="BE9" s="10"/>
      <c r="BF9" s="10"/>
      <c r="BG9" s="10"/>
      <c r="BH9" s="10"/>
      <c r="BI9" s="10"/>
      <c r="BJ9" s="10"/>
      <c r="BK9" s="10"/>
      <c r="BL9" s="10"/>
      <c r="BM9" s="12"/>
      <c r="BN9" s="6"/>
      <c r="BQ9" s="36"/>
      <c r="BR9" s="318">
        <v>1</v>
      </c>
      <c r="BS9" s="318">
        <f t="shared" si="1"/>
        <v>1</v>
      </c>
      <c r="BT9" s="318">
        <f t="shared" si="2"/>
        <v>0</v>
      </c>
    </row>
    <row r="10" spans="2:72" ht="18" customHeight="1">
      <c r="B10" s="5"/>
      <c r="C10" s="400" t="s">
        <v>331</v>
      </c>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c r="AJ10" s="400"/>
      <c r="AK10" s="400"/>
      <c r="AL10" s="400"/>
      <c r="AM10" s="400"/>
      <c r="AN10" s="400"/>
      <c r="AO10" s="400"/>
      <c r="AP10" s="400"/>
      <c r="AQ10" s="400"/>
      <c r="AR10" s="400"/>
      <c r="AS10" s="400"/>
      <c r="AT10" s="400"/>
      <c r="AU10" s="400"/>
      <c r="AV10" s="400"/>
      <c r="AW10" s="400"/>
      <c r="AX10" s="400"/>
      <c r="AY10" s="400"/>
      <c r="AZ10" s="400"/>
      <c r="BA10" s="400"/>
      <c r="BB10" s="400"/>
      <c r="BC10" s="400"/>
      <c r="BD10" s="400"/>
      <c r="BE10" s="400"/>
      <c r="BF10" s="400"/>
      <c r="BG10" s="400"/>
      <c r="BH10" s="400"/>
      <c r="BI10" s="400"/>
      <c r="BJ10" s="400"/>
      <c r="BK10" s="400"/>
      <c r="BL10" s="400"/>
      <c r="BM10" s="400"/>
      <c r="BN10" s="6"/>
      <c r="BR10" s="318"/>
      <c r="BS10" s="318"/>
      <c r="BT10" s="318"/>
    </row>
    <row r="11" spans="2:72" ht="18" customHeight="1">
      <c r="B11" s="5"/>
      <c r="BN11" s="6"/>
      <c r="BR11" s="318"/>
      <c r="BS11" s="318"/>
      <c r="BT11" s="318"/>
    </row>
    <row r="12" spans="2:72" s="38" customFormat="1" ht="18" customHeight="1">
      <c r="B12" s="559" t="s">
        <v>23</v>
      </c>
      <c r="C12" s="560"/>
      <c r="D12" s="560"/>
      <c r="E12" s="560"/>
      <c r="F12" s="560"/>
      <c r="G12" s="560"/>
      <c r="H12" s="560"/>
      <c r="I12" s="560"/>
      <c r="J12" s="560"/>
      <c r="K12" s="560"/>
      <c r="L12" s="560"/>
      <c r="M12" s="560"/>
      <c r="N12" s="560"/>
      <c r="O12" s="560"/>
      <c r="P12" s="560"/>
      <c r="Q12" s="560"/>
      <c r="R12" s="560"/>
      <c r="S12" s="560"/>
      <c r="T12" s="560"/>
      <c r="U12" s="560"/>
      <c r="V12" s="560"/>
      <c r="W12" s="560"/>
      <c r="X12" s="560"/>
      <c r="Y12" s="560"/>
      <c r="Z12" s="560"/>
      <c r="AA12" s="560"/>
      <c r="AB12" s="560"/>
      <c r="AC12" s="560"/>
      <c r="AD12" s="560"/>
      <c r="AE12" s="560"/>
      <c r="AF12" s="560"/>
      <c r="AG12" s="560"/>
      <c r="AH12" s="560"/>
      <c r="AI12" s="560"/>
      <c r="AJ12" s="560"/>
      <c r="AK12" s="560"/>
      <c r="AL12" s="560"/>
      <c r="AM12" s="560"/>
      <c r="AN12" s="560"/>
      <c r="AO12" s="560"/>
      <c r="AP12" s="560"/>
      <c r="AQ12" s="560"/>
      <c r="AR12" s="560"/>
      <c r="AS12" s="560"/>
      <c r="AT12" s="560"/>
      <c r="AU12" s="560"/>
      <c r="AV12" s="560"/>
      <c r="AW12" s="560"/>
      <c r="AX12" s="560"/>
      <c r="AY12" s="560"/>
      <c r="AZ12" s="560"/>
      <c r="BA12" s="560"/>
      <c r="BB12" s="560"/>
      <c r="BC12" s="560"/>
      <c r="BD12" s="560"/>
      <c r="BE12" s="560"/>
      <c r="BF12" s="560"/>
      <c r="BG12" s="560"/>
      <c r="BH12" s="560"/>
      <c r="BI12" s="560"/>
      <c r="BJ12" s="560"/>
      <c r="BK12" s="560"/>
      <c r="BL12" s="560"/>
      <c r="BM12" s="560"/>
      <c r="BN12" s="561"/>
      <c r="BR12" s="322"/>
      <c r="BS12" s="322"/>
      <c r="BT12" s="322"/>
    </row>
    <row r="13" spans="2:72" s="38" customFormat="1" ht="18" customHeight="1">
      <c r="B13" s="46"/>
      <c r="C13" s="562" t="s">
        <v>332</v>
      </c>
      <c r="D13" s="563"/>
      <c r="E13" s="563"/>
      <c r="F13" s="563"/>
      <c r="G13" s="563"/>
      <c r="H13" s="563"/>
      <c r="I13" s="563"/>
      <c r="J13" s="563"/>
      <c r="K13" s="563"/>
      <c r="L13" s="563"/>
      <c r="M13" s="563"/>
      <c r="N13" s="563"/>
      <c r="O13" s="563"/>
      <c r="P13" s="563"/>
      <c r="Q13" s="563"/>
      <c r="R13" s="563"/>
      <c r="S13" s="563"/>
      <c r="T13" s="563"/>
      <c r="U13" s="563"/>
      <c r="V13" s="563"/>
      <c r="W13" s="563"/>
      <c r="X13" s="563"/>
      <c r="Y13" s="563"/>
      <c r="Z13" s="563"/>
      <c r="AA13" s="563"/>
      <c r="AB13" s="563"/>
      <c r="AC13" s="563"/>
      <c r="AD13" s="563"/>
      <c r="AE13" s="563"/>
      <c r="AF13" s="563"/>
      <c r="AG13" s="563"/>
      <c r="AH13" s="563"/>
      <c r="AI13" s="563"/>
      <c r="AJ13" s="563"/>
      <c r="AK13" s="564"/>
      <c r="AL13" s="41"/>
      <c r="AM13" s="565">
        <f>6.6</f>
        <v>6.6</v>
      </c>
      <c r="AN13" s="565"/>
      <c r="AO13" s="565"/>
      <c r="AP13" s="565"/>
      <c r="AQ13" s="565"/>
      <c r="AR13" s="566" t="s">
        <v>25</v>
      </c>
      <c r="AS13" s="566"/>
      <c r="AT13" s="566"/>
      <c r="AU13" s="19"/>
      <c r="AV13" s="19"/>
      <c r="AW13" s="19"/>
      <c r="AX13" s="19"/>
      <c r="AY13" s="19"/>
      <c r="AZ13" s="19"/>
      <c r="BA13" s="19"/>
      <c r="BB13" s="19"/>
      <c r="BC13" s="19"/>
      <c r="BD13" s="19"/>
      <c r="BE13" s="19"/>
      <c r="BF13" s="19"/>
      <c r="BG13" s="19"/>
      <c r="BH13" s="19"/>
      <c r="BI13" s="19"/>
      <c r="BJ13" s="19"/>
      <c r="BK13" s="19"/>
      <c r="BL13" s="19"/>
      <c r="BM13" s="23"/>
      <c r="BN13" s="92"/>
      <c r="BR13" s="318"/>
      <c r="BS13" s="318"/>
      <c r="BT13" s="318"/>
    </row>
    <row r="14" spans="2:72" s="38" customFormat="1" ht="18" customHeight="1">
      <c r="B14" s="46"/>
      <c r="C14" s="576" t="s">
        <v>24</v>
      </c>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1"/>
      <c r="AL14" s="41"/>
      <c r="AM14" s="577" t="s">
        <v>645</v>
      </c>
      <c r="AN14" s="577"/>
      <c r="AO14" s="577"/>
      <c r="AP14" s="577"/>
      <c r="AQ14" s="577"/>
      <c r="AR14" s="577"/>
      <c r="AS14" s="577"/>
      <c r="AT14" s="577"/>
      <c r="AU14" s="577"/>
      <c r="AV14" s="577"/>
      <c r="AW14" s="577"/>
      <c r="AX14" s="577"/>
      <c r="AY14" s="577"/>
      <c r="AZ14" s="577"/>
      <c r="BA14" s="577"/>
      <c r="BB14" s="577"/>
      <c r="BC14" s="577"/>
      <c r="BD14" s="577"/>
      <c r="BE14" s="577"/>
      <c r="BF14" s="577"/>
      <c r="BG14" s="577"/>
      <c r="BH14" s="577"/>
      <c r="BI14" s="577"/>
      <c r="BJ14" s="577"/>
      <c r="BK14" s="577"/>
      <c r="BL14" s="577"/>
      <c r="BM14" s="578"/>
      <c r="BN14" s="92"/>
      <c r="BR14" s="318">
        <v>1</v>
      </c>
      <c r="BS14" s="318">
        <f>IF(OR(AM14="（選択して下さい）",AM14=""),0,COUNTA(AM14))</f>
        <v>1</v>
      </c>
      <c r="BT14" s="318">
        <f>BR14-BS14</f>
        <v>0</v>
      </c>
    </row>
    <row r="15" spans="2:72" s="38" customFormat="1" ht="18" customHeight="1">
      <c r="B15" s="46"/>
      <c r="C15" s="81"/>
      <c r="F15" s="562" t="s">
        <v>333</v>
      </c>
      <c r="G15" s="563"/>
      <c r="H15" s="563"/>
      <c r="I15" s="563"/>
      <c r="J15" s="563"/>
      <c r="K15" s="563"/>
      <c r="L15" s="563"/>
      <c r="M15" s="563"/>
      <c r="N15" s="563"/>
      <c r="O15" s="563"/>
      <c r="P15" s="563"/>
      <c r="Q15" s="563"/>
      <c r="R15" s="563"/>
      <c r="S15" s="563"/>
      <c r="T15" s="563"/>
      <c r="U15" s="563"/>
      <c r="V15" s="563"/>
      <c r="W15" s="563"/>
      <c r="X15" s="563"/>
      <c r="Y15" s="563"/>
      <c r="Z15" s="563"/>
      <c r="AA15" s="563"/>
      <c r="AB15" s="563"/>
      <c r="AC15" s="563"/>
      <c r="AD15" s="563"/>
      <c r="AE15" s="563"/>
      <c r="AF15" s="563"/>
      <c r="AG15" s="563"/>
      <c r="AH15" s="563"/>
      <c r="AI15" s="563"/>
      <c r="AJ15" s="563"/>
      <c r="AK15" s="564"/>
      <c r="AL15" s="41"/>
      <c r="AM15" s="579" t="s">
        <v>110</v>
      </c>
      <c r="AN15" s="579"/>
      <c r="AO15" s="579"/>
      <c r="AP15" s="579"/>
      <c r="AQ15" s="579"/>
      <c r="AR15" s="579"/>
      <c r="AS15" s="579"/>
      <c r="AT15" s="579"/>
      <c r="AU15" s="579"/>
      <c r="AV15" s="579"/>
      <c r="AW15" s="579"/>
      <c r="AX15" s="579"/>
      <c r="AY15" s="579"/>
      <c r="AZ15" s="579"/>
      <c r="BA15" s="579"/>
      <c r="BB15" s="579"/>
      <c r="BC15" s="579"/>
      <c r="BD15" s="579"/>
      <c r="BE15" s="579"/>
      <c r="BF15" s="579"/>
      <c r="BG15" s="579"/>
      <c r="BH15" s="579"/>
      <c r="BI15" s="579"/>
      <c r="BJ15" s="579"/>
      <c r="BK15" s="579"/>
      <c r="BL15" s="579"/>
      <c r="BM15" s="580"/>
      <c r="BN15" s="92"/>
      <c r="BR15" s="318">
        <v>1</v>
      </c>
      <c r="BS15" s="318">
        <f>IF(OR(AM14="（選択して下さい）",AM14="",AM14="無"),1,IF(AM15="（選択して下さい）",0,COUNTA(AM15)))</f>
        <v>1</v>
      </c>
      <c r="BT15" s="318">
        <f>BR15-BS15</f>
        <v>0</v>
      </c>
    </row>
    <row r="16" spans="2:72" s="38" customFormat="1" ht="18" customHeight="1">
      <c r="B16" s="46"/>
      <c r="C16" s="81"/>
      <c r="F16" s="562" t="s">
        <v>334</v>
      </c>
      <c r="G16" s="563"/>
      <c r="H16" s="563"/>
      <c r="I16" s="563"/>
      <c r="J16" s="563"/>
      <c r="K16" s="563"/>
      <c r="L16" s="563"/>
      <c r="M16" s="563"/>
      <c r="N16" s="563"/>
      <c r="O16" s="563"/>
      <c r="P16" s="563"/>
      <c r="Q16" s="563"/>
      <c r="R16" s="563"/>
      <c r="S16" s="563"/>
      <c r="T16" s="563"/>
      <c r="U16" s="563"/>
      <c r="V16" s="563"/>
      <c r="W16" s="563"/>
      <c r="X16" s="563"/>
      <c r="Y16" s="563"/>
      <c r="Z16" s="563"/>
      <c r="AA16" s="563"/>
      <c r="AB16" s="563"/>
      <c r="AC16" s="563"/>
      <c r="AD16" s="563"/>
      <c r="AE16" s="563"/>
      <c r="AF16" s="563"/>
      <c r="AG16" s="563"/>
      <c r="AH16" s="563"/>
      <c r="AI16" s="563"/>
      <c r="AJ16" s="563"/>
      <c r="AK16" s="564"/>
      <c r="AL16" s="41"/>
      <c r="AM16" s="599"/>
      <c r="AN16" s="599"/>
      <c r="AO16" s="599"/>
      <c r="AP16" s="599"/>
      <c r="AQ16" s="599"/>
      <c r="AR16" s="566" t="s">
        <v>27</v>
      </c>
      <c r="AS16" s="566"/>
      <c r="AT16" s="566"/>
      <c r="AU16" s="19"/>
      <c r="AV16" s="19"/>
      <c r="AW16" s="19"/>
      <c r="AX16" s="19"/>
      <c r="AY16" s="19"/>
      <c r="AZ16" s="19"/>
      <c r="BA16" s="19"/>
      <c r="BB16" s="19"/>
      <c r="BC16" s="19"/>
      <c r="BD16" s="19"/>
      <c r="BE16" s="19"/>
      <c r="BF16" s="19"/>
      <c r="BG16" s="19"/>
      <c r="BH16" s="19"/>
      <c r="BI16" s="19"/>
      <c r="BJ16" s="19"/>
      <c r="BK16" s="19"/>
      <c r="BL16" s="19"/>
      <c r="BM16" s="23"/>
      <c r="BN16" s="92"/>
      <c r="BR16" s="318">
        <v>1</v>
      </c>
      <c r="BS16" s="318">
        <f>IF(OR(AM14="（選択して下さい）",AM14="",AM14="無"),1,IF(AM14="（選択して下さい）",0,COUNTA(AM16)))</f>
        <v>1</v>
      </c>
      <c r="BT16" s="318">
        <f>BR16-BS16</f>
        <v>0</v>
      </c>
    </row>
    <row r="17" spans="2:86" s="38" customFormat="1" ht="18" customHeight="1">
      <c r="B17" s="46"/>
      <c r="C17" s="371" t="s">
        <v>335</v>
      </c>
      <c r="D17" s="371"/>
      <c r="E17" s="371"/>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92"/>
      <c r="BR17" s="322"/>
      <c r="BS17" s="322"/>
      <c r="BT17" s="322"/>
    </row>
    <row r="18" spans="2:86" s="38" customFormat="1" ht="18" customHeight="1">
      <c r="B18" s="46"/>
      <c r="BN18" s="92"/>
      <c r="BR18" s="322"/>
      <c r="BS18" s="322"/>
      <c r="BT18" s="322"/>
    </row>
    <row r="19" spans="2:86" ht="18" customHeight="1">
      <c r="B19" s="567" t="s">
        <v>26</v>
      </c>
      <c r="C19" s="568"/>
      <c r="D19" s="568"/>
      <c r="E19" s="568"/>
      <c r="F19" s="568"/>
      <c r="G19" s="568"/>
      <c r="H19" s="568"/>
      <c r="I19" s="568"/>
      <c r="J19" s="568"/>
      <c r="K19" s="568"/>
      <c r="L19" s="568"/>
      <c r="M19" s="568"/>
      <c r="N19" s="568"/>
      <c r="O19" s="568"/>
      <c r="P19" s="568"/>
      <c r="Q19" s="568"/>
      <c r="R19" s="568"/>
      <c r="S19" s="568"/>
      <c r="T19" s="568"/>
      <c r="U19" s="568"/>
      <c r="V19" s="568"/>
      <c r="W19" s="568"/>
      <c r="X19" s="568"/>
      <c r="Y19" s="568"/>
      <c r="Z19" s="568"/>
      <c r="AA19" s="568"/>
      <c r="AB19" s="568"/>
      <c r="AC19" s="568"/>
      <c r="AD19" s="568"/>
      <c r="AE19" s="568"/>
      <c r="AF19" s="568"/>
      <c r="AG19" s="568"/>
      <c r="AH19" s="568"/>
      <c r="AI19" s="568"/>
      <c r="AJ19" s="568"/>
      <c r="AK19" s="568"/>
      <c r="AL19" s="568"/>
      <c r="AM19" s="568"/>
      <c r="AN19" s="568"/>
      <c r="AO19" s="568"/>
      <c r="AP19" s="568"/>
      <c r="AQ19" s="568"/>
      <c r="AR19" s="568"/>
      <c r="AS19" s="568"/>
      <c r="AT19" s="568"/>
      <c r="AU19" s="568"/>
      <c r="AV19" s="568"/>
      <c r="AW19" s="568"/>
      <c r="AX19" s="568"/>
      <c r="AY19" s="568"/>
      <c r="AZ19" s="568"/>
      <c r="BA19" s="568"/>
      <c r="BB19" s="568"/>
      <c r="BC19" s="568"/>
      <c r="BD19" s="568"/>
      <c r="BE19" s="568"/>
      <c r="BF19" s="568"/>
      <c r="BG19" s="568"/>
      <c r="BH19" s="568"/>
      <c r="BI19" s="568"/>
      <c r="BJ19" s="568"/>
      <c r="BK19" s="568"/>
      <c r="BL19" s="568"/>
      <c r="BM19" s="568"/>
      <c r="BN19" s="569"/>
      <c r="BR19" s="318"/>
      <c r="BS19" s="318"/>
      <c r="BT19" s="318"/>
    </row>
    <row r="20" spans="2:86" s="38" customFormat="1" ht="18" customHeight="1">
      <c r="B20" s="88"/>
      <c r="C20" s="38" t="s">
        <v>336</v>
      </c>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38" t="s">
        <v>337</v>
      </c>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90"/>
      <c r="BR20" s="322"/>
      <c r="BS20" s="322"/>
      <c r="BT20" s="322"/>
    </row>
    <row r="21" spans="2:86" s="38" customFormat="1" ht="18" customHeight="1">
      <c r="B21" s="46"/>
      <c r="C21" s="370" t="s">
        <v>126</v>
      </c>
      <c r="D21" s="371"/>
      <c r="E21" s="371"/>
      <c r="F21" s="371"/>
      <c r="G21" s="371"/>
      <c r="H21" s="371"/>
      <c r="I21" s="371"/>
      <c r="J21" s="371"/>
      <c r="K21" s="371"/>
      <c r="L21" s="371"/>
      <c r="M21" s="371"/>
      <c r="N21" s="398"/>
      <c r="O21" s="570" t="str">
        <f>"太陽光"</f>
        <v>太陽光</v>
      </c>
      <c r="P21" s="571"/>
      <c r="Q21" s="571"/>
      <c r="R21" s="571"/>
      <c r="S21" s="571"/>
      <c r="T21" s="571"/>
      <c r="U21" s="571"/>
      <c r="V21" s="571"/>
      <c r="W21" s="571"/>
      <c r="X21" s="571"/>
      <c r="Y21" s="571"/>
      <c r="Z21" s="571"/>
      <c r="AA21" s="571"/>
      <c r="AB21" s="571"/>
      <c r="AC21" s="571"/>
      <c r="AD21" s="571"/>
      <c r="AE21" s="571"/>
      <c r="AF21" s="571"/>
      <c r="AG21" s="572"/>
      <c r="AI21" s="370" t="s">
        <v>126</v>
      </c>
      <c r="AJ21" s="371"/>
      <c r="AK21" s="371"/>
      <c r="AL21" s="371"/>
      <c r="AM21" s="371"/>
      <c r="AN21" s="371"/>
      <c r="AO21" s="371"/>
      <c r="AP21" s="371"/>
      <c r="AQ21" s="371"/>
      <c r="AR21" s="371"/>
      <c r="AS21" s="371"/>
      <c r="AT21" s="398"/>
      <c r="AU21" s="573"/>
      <c r="AV21" s="574"/>
      <c r="AW21" s="574"/>
      <c r="AX21" s="574"/>
      <c r="AY21" s="574"/>
      <c r="AZ21" s="574"/>
      <c r="BA21" s="574"/>
      <c r="BB21" s="574"/>
      <c r="BC21" s="574"/>
      <c r="BD21" s="574"/>
      <c r="BE21" s="574"/>
      <c r="BF21" s="574"/>
      <c r="BG21" s="574"/>
      <c r="BH21" s="574"/>
      <c r="BI21" s="574"/>
      <c r="BJ21" s="574"/>
      <c r="BK21" s="574"/>
      <c r="BL21" s="574"/>
      <c r="BM21" s="575"/>
      <c r="BN21" s="92"/>
      <c r="BR21" s="322"/>
      <c r="BS21" s="322"/>
      <c r="BT21" s="322"/>
    </row>
    <row r="22" spans="2:86" s="38" customFormat="1" ht="18" customHeight="1">
      <c r="B22" s="46"/>
      <c r="C22" s="40"/>
      <c r="D22" s="562" t="s">
        <v>338</v>
      </c>
      <c r="E22" s="563"/>
      <c r="F22" s="563"/>
      <c r="G22" s="563"/>
      <c r="H22" s="563"/>
      <c r="I22" s="563"/>
      <c r="J22" s="563"/>
      <c r="K22" s="563"/>
      <c r="L22" s="563"/>
      <c r="M22" s="563"/>
      <c r="N22" s="564"/>
      <c r="O22" s="573"/>
      <c r="P22" s="574"/>
      <c r="Q22" s="574"/>
      <c r="R22" s="574"/>
      <c r="S22" s="574"/>
      <c r="T22" s="574"/>
      <c r="U22" s="574"/>
      <c r="V22" s="574"/>
      <c r="W22" s="574"/>
      <c r="X22" s="574"/>
      <c r="Y22" s="574"/>
      <c r="Z22" s="574"/>
      <c r="AA22" s="574"/>
      <c r="AB22" s="574"/>
      <c r="AC22" s="574"/>
      <c r="AD22" s="574"/>
      <c r="AE22" s="574"/>
      <c r="AF22" s="574"/>
      <c r="AG22" s="575"/>
      <c r="AI22" s="40"/>
      <c r="AJ22" s="562" t="s">
        <v>338</v>
      </c>
      <c r="AK22" s="563"/>
      <c r="AL22" s="563"/>
      <c r="AM22" s="563"/>
      <c r="AN22" s="563"/>
      <c r="AO22" s="563"/>
      <c r="AP22" s="563"/>
      <c r="AQ22" s="563"/>
      <c r="AR22" s="563"/>
      <c r="AS22" s="563"/>
      <c r="AT22" s="564"/>
      <c r="AU22" s="573"/>
      <c r="AV22" s="574"/>
      <c r="AW22" s="574"/>
      <c r="AX22" s="574"/>
      <c r="AY22" s="574"/>
      <c r="AZ22" s="574"/>
      <c r="BA22" s="574"/>
      <c r="BB22" s="574"/>
      <c r="BC22" s="574"/>
      <c r="BD22" s="574"/>
      <c r="BE22" s="574"/>
      <c r="BF22" s="574"/>
      <c r="BG22" s="574"/>
      <c r="BH22" s="574"/>
      <c r="BI22" s="574"/>
      <c r="BJ22" s="574"/>
      <c r="BK22" s="574"/>
      <c r="BL22" s="574"/>
      <c r="BM22" s="575"/>
      <c r="BN22" s="92"/>
      <c r="BR22" s="322"/>
      <c r="BS22" s="322"/>
      <c r="BT22" s="322"/>
    </row>
    <row r="23" spans="2:86" s="38" customFormat="1" ht="18" customHeight="1">
      <c r="B23" s="46"/>
      <c r="C23" s="40"/>
      <c r="D23" s="588" t="s">
        <v>379</v>
      </c>
      <c r="E23" s="371"/>
      <c r="F23" s="371"/>
      <c r="G23" s="371"/>
      <c r="H23" s="371"/>
      <c r="I23" s="371"/>
      <c r="J23" s="371"/>
      <c r="K23" s="371"/>
      <c r="L23" s="371"/>
      <c r="M23" s="371"/>
      <c r="N23" s="398"/>
      <c r="O23" s="604"/>
      <c r="P23" s="605"/>
      <c r="Q23" s="605"/>
      <c r="R23" s="605"/>
      <c r="S23" s="605"/>
      <c r="T23" s="605"/>
      <c r="U23" s="605"/>
      <c r="V23" s="605"/>
      <c r="W23" s="605"/>
      <c r="X23" s="605"/>
      <c r="Y23" s="605"/>
      <c r="Z23" s="605"/>
      <c r="AA23" s="605"/>
      <c r="AB23" s="605"/>
      <c r="AC23" s="605"/>
      <c r="AD23" s="605"/>
      <c r="AE23" s="605"/>
      <c r="AF23" s="605"/>
      <c r="AG23" s="606"/>
      <c r="AI23" s="40"/>
      <c r="AJ23" s="588" t="s">
        <v>379</v>
      </c>
      <c r="AK23" s="371"/>
      <c r="AL23" s="371"/>
      <c r="AM23" s="371"/>
      <c r="AN23" s="371"/>
      <c r="AO23" s="371"/>
      <c r="AP23" s="371"/>
      <c r="AQ23" s="371"/>
      <c r="AR23" s="371"/>
      <c r="AS23" s="371"/>
      <c r="AT23" s="398"/>
      <c r="AU23" s="604"/>
      <c r="AV23" s="605"/>
      <c r="AW23" s="605"/>
      <c r="AX23" s="605"/>
      <c r="AY23" s="605"/>
      <c r="AZ23" s="605"/>
      <c r="BA23" s="605"/>
      <c r="BB23" s="605"/>
      <c r="BC23" s="605"/>
      <c r="BD23" s="605"/>
      <c r="BE23" s="605"/>
      <c r="BF23" s="605"/>
      <c r="BG23" s="605"/>
      <c r="BH23" s="605"/>
      <c r="BI23" s="605"/>
      <c r="BJ23" s="605"/>
      <c r="BK23" s="605"/>
      <c r="BL23" s="605"/>
      <c r="BM23" s="606"/>
      <c r="BN23" s="92"/>
      <c r="BR23" s="322"/>
      <c r="BS23" s="322"/>
      <c r="BT23" s="322"/>
    </row>
    <row r="24" spans="2:86" s="38" customFormat="1" ht="18" customHeight="1">
      <c r="B24" s="46"/>
      <c r="C24" s="40"/>
      <c r="D24" s="603"/>
      <c r="E24" s="403"/>
      <c r="F24" s="403"/>
      <c r="G24" s="403"/>
      <c r="H24" s="403"/>
      <c r="I24" s="403"/>
      <c r="J24" s="403"/>
      <c r="K24" s="403"/>
      <c r="L24" s="403"/>
      <c r="M24" s="403"/>
      <c r="N24" s="404"/>
      <c r="O24" s="607"/>
      <c r="P24" s="608"/>
      <c r="Q24" s="608"/>
      <c r="R24" s="608"/>
      <c r="S24" s="608"/>
      <c r="T24" s="608"/>
      <c r="U24" s="608"/>
      <c r="V24" s="608"/>
      <c r="W24" s="608"/>
      <c r="X24" s="608"/>
      <c r="Y24" s="608"/>
      <c r="Z24" s="608"/>
      <c r="AA24" s="608"/>
      <c r="AB24" s="608"/>
      <c r="AC24" s="608"/>
      <c r="AD24" s="608"/>
      <c r="AE24" s="608"/>
      <c r="AF24" s="608"/>
      <c r="AG24" s="609"/>
      <c r="AI24" s="40"/>
      <c r="AJ24" s="603"/>
      <c r="AK24" s="403"/>
      <c r="AL24" s="403"/>
      <c r="AM24" s="403"/>
      <c r="AN24" s="403"/>
      <c r="AO24" s="403"/>
      <c r="AP24" s="403"/>
      <c r="AQ24" s="403"/>
      <c r="AR24" s="403"/>
      <c r="AS24" s="403"/>
      <c r="AT24" s="404"/>
      <c r="AU24" s="607"/>
      <c r="AV24" s="608"/>
      <c r="AW24" s="608"/>
      <c r="AX24" s="608"/>
      <c r="AY24" s="608"/>
      <c r="AZ24" s="608"/>
      <c r="BA24" s="608"/>
      <c r="BB24" s="608"/>
      <c r="BC24" s="608"/>
      <c r="BD24" s="608"/>
      <c r="BE24" s="608"/>
      <c r="BF24" s="608"/>
      <c r="BG24" s="608"/>
      <c r="BH24" s="608"/>
      <c r="BI24" s="608"/>
      <c r="BJ24" s="608"/>
      <c r="BK24" s="608"/>
      <c r="BL24" s="608"/>
      <c r="BM24" s="609"/>
      <c r="BN24" s="92"/>
      <c r="BR24" s="322"/>
      <c r="BS24" s="322"/>
      <c r="BT24" s="322"/>
    </row>
    <row r="25" spans="2:86" s="38" customFormat="1" ht="18" customHeight="1">
      <c r="B25" s="46"/>
      <c r="C25" s="42"/>
      <c r="D25" s="562" t="s">
        <v>127</v>
      </c>
      <c r="E25" s="563"/>
      <c r="F25" s="563"/>
      <c r="G25" s="563"/>
      <c r="H25" s="563"/>
      <c r="I25" s="563"/>
      <c r="J25" s="563"/>
      <c r="K25" s="563"/>
      <c r="L25" s="563"/>
      <c r="M25" s="563"/>
      <c r="N25" s="564"/>
      <c r="O25" s="600"/>
      <c r="P25" s="601"/>
      <c r="Q25" s="601"/>
      <c r="R25" s="601"/>
      <c r="S25" s="601"/>
      <c r="T25" s="601"/>
      <c r="U25" s="601"/>
      <c r="V25" s="601"/>
      <c r="W25" s="601"/>
      <c r="X25" s="601"/>
      <c r="Y25" s="601"/>
      <c r="Z25" s="601"/>
      <c r="AA25" s="601"/>
      <c r="AB25" s="601"/>
      <c r="AC25" s="601"/>
      <c r="AD25" s="601"/>
      <c r="AE25" s="601"/>
      <c r="AF25" s="601"/>
      <c r="AG25" s="602"/>
      <c r="AI25" s="42"/>
      <c r="AJ25" s="562" t="s">
        <v>127</v>
      </c>
      <c r="AK25" s="563"/>
      <c r="AL25" s="563"/>
      <c r="AM25" s="563"/>
      <c r="AN25" s="563"/>
      <c r="AO25" s="563"/>
      <c r="AP25" s="563"/>
      <c r="AQ25" s="563"/>
      <c r="AR25" s="563"/>
      <c r="AS25" s="563"/>
      <c r="AT25" s="564"/>
      <c r="AU25" s="600"/>
      <c r="AV25" s="601"/>
      <c r="AW25" s="601"/>
      <c r="AX25" s="601"/>
      <c r="AY25" s="601"/>
      <c r="AZ25" s="601"/>
      <c r="BA25" s="601"/>
      <c r="BB25" s="601"/>
      <c r="BC25" s="601"/>
      <c r="BD25" s="601"/>
      <c r="BE25" s="601"/>
      <c r="BF25" s="601"/>
      <c r="BG25" s="601"/>
      <c r="BH25" s="601"/>
      <c r="BI25" s="601"/>
      <c r="BJ25" s="601"/>
      <c r="BK25" s="601"/>
      <c r="BL25" s="601"/>
      <c r="BM25" s="602"/>
      <c r="BN25" s="92"/>
      <c r="BR25" s="322"/>
      <c r="BS25" s="322"/>
      <c r="BT25" s="322"/>
    </row>
    <row r="26" spans="2:86" s="38" customFormat="1" ht="18" customHeight="1">
      <c r="B26" s="46"/>
      <c r="O26" s="43"/>
      <c r="P26" s="43"/>
      <c r="Q26" s="43"/>
      <c r="R26" s="43"/>
      <c r="S26" s="43"/>
      <c r="T26" s="43"/>
      <c r="U26" s="43"/>
      <c r="V26" s="43"/>
      <c r="W26" s="43"/>
      <c r="X26" s="43"/>
      <c r="Y26" s="43"/>
      <c r="Z26" s="43"/>
      <c r="AA26" s="43"/>
      <c r="AB26" s="43"/>
      <c r="AC26" s="43"/>
      <c r="AD26" s="43"/>
      <c r="AE26" s="43"/>
      <c r="AF26" s="43"/>
      <c r="AG26" s="43"/>
      <c r="AU26" s="43"/>
      <c r="AV26" s="43"/>
      <c r="AW26" s="43"/>
      <c r="AX26" s="43"/>
      <c r="AY26" s="43"/>
      <c r="AZ26" s="43"/>
      <c r="BA26" s="43"/>
      <c r="BB26" s="43"/>
      <c r="BC26" s="43"/>
      <c r="BD26" s="43"/>
      <c r="BE26" s="43"/>
      <c r="BF26" s="43"/>
      <c r="BG26" s="43"/>
      <c r="BH26" s="43"/>
      <c r="BI26" s="43"/>
      <c r="BJ26" s="43"/>
      <c r="BK26" s="43"/>
      <c r="BL26" s="43"/>
      <c r="BM26" s="43"/>
      <c r="BN26" s="92"/>
      <c r="BR26" s="322"/>
      <c r="BS26" s="322"/>
      <c r="BT26" s="322"/>
    </row>
    <row r="27" spans="2:86" s="38" customFormat="1" ht="18" customHeight="1">
      <c r="B27" s="46"/>
      <c r="C27" s="44" t="s">
        <v>339</v>
      </c>
      <c r="D27" s="44"/>
      <c r="E27" s="44"/>
      <c r="F27" s="44"/>
      <c r="G27" s="44"/>
      <c r="H27" s="44"/>
      <c r="I27" s="44"/>
      <c r="J27" s="44"/>
      <c r="K27" s="44"/>
      <c r="L27" s="45"/>
      <c r="M27" s="45"/>
      <c r="N27" s="45"/>
      <c r="O27" s="45"/>
      <c r="P27" s="45"/>
      <c r="Q27" s="45"/>
      <c r="R27" s="45"/>
      <c r="S27" s="45"/>
      <c r="T27" s="45"/>
      <c r="U27" s="45"/>
      <c r="V27" s="45"/>
      <c r="W27" s="45"/>
      <c r="X27" s="45"/>
      <c r="Y27" s="45"/>
      <c r="Z27" s="45"/>
      <c r="AA27" s="45"/>
      <c r="AB27" s="45"/>
      <c r="AC27" s="45"/>
      <c r="AD27" s="45"/>
      <c r="AE27" s="45"/>
      <c r="AF27" s="45"/>
      <c r="AG27" s="45"/>
      <c r="AI27" s="44" t="s">
        <v>340</v>
      </c>
      <c r="AJ27" s="44"/>
      <c r="AK27" s="44"/>
      <c r="AL27" s="44"/>
      <c r="AM27" s="44"/>
      <c r="AN27" s="44"/>
      <c r="AO27" s="44"/>
      <c r="AP27" s="44"/>
      <c r="AQ27" s="44"/>
      <c r="AR27" s="45"/>
      <c r="AS27" s="45"/>
      <c r="AT27" s="45"/>
      <c r="AU27" s="45"/>
      <c r="AV27" s="45"/>
      <c r="AW27" s="45"/>
      <c r="AX27" s="45"/>
      <c r="AY27" s="45"/>
      <c r="AZ27" s="45"/>
      <c r="BA27" s="45"/>
      <c r="BB27" s="45"/>
      <c r="BC27" s="45"/>
      <c r="BD27" s="45"/>
      <c r="BE27" s="45"/>
      <c r="BF27" s="45"/>
      <c r="BG27" s="45"/>
      <c r="BH27" s="45"/>
      <c r="BI27" s="45"/>
      <c r="BJ27" s="45"/>
      <c r="BK27" s="45"/>
      <c r="BL27" s="45"/>
      <c r="BM27" s="45"/>
      <c r="BN27" s="92"/>
      <c r="BR27" s="322"/>
      <c r="BS27" s="322"/>
      <c r="BT27" s="322"/>
    </row>
    <row r="28" spans="2:86" s="38" customFormat="1" ht="18" customHeight="1">
      <c r="B28" s="46"/>
      <c r="C28" s="370" t="s">
        <v>128</v>
      </c>
      <c r="D28" s="371"/>
      <c r="E28" s="371"/>
      <c r="F28" s="371"/>
      <c r="G28" s="371"/>
      <c r="H28" s="371"/>
      <c r="I28" s="371"/>
      <c r="J28" s="371"/>
      <c r="K28" s="371"/>
      <c r="L28" s="371"/>
      <c r="M28" s="371"/>
      <c r="N28" s="398"/>
      <c r="O28" s="573"/>
      <c r="P28" s="574"/>
      <c r="Q28" s="574"/>
      <c r="R28" s="574"/>
      <c r="S28" s="574"/>
      <c r="T28" s="574"/>
      <c r="U28" s="574"/>
      <c r="V28" s="574"/>
      <c r="W28" s="574"/>
      <c r="X28" s="574"/>
      <c r="Y28" s="574"/>
      <c r="Z28" s="574"/>
      <c r="AA28" s="574"/>
      <c r="AB28" s="574"/>
      <c r="AC28" s="574"/>
      <c r="AD28" s="574"/>
      <c r="AE28" s="574"/>
      <c r="AF28" s="574"/>
      <c r="AG28" s="575"/>
      <c r="AI28" s="370" t="s">
        <v>128</v>
      </c>
      <c r="AJ28" s="371"/>
      <c r="AK28" s="371"/>
      <c r="AL28" s="371"/>
      <c r="AM28" s="371"/>
      <c r="AN28" s="371"/>
      <c r="AO28" s="371"/>
      <c r="AP28" s="371"/>
      <c r="AQ28" s="371"/>
      <c r="AR28" s="371"/>
      <c r="AS28" s="371"/>
      <c r="AT28" s="398"/>
      <c r="AU28" s="573"/>
      <c r="AV28" s="574"/>
      <c r="AW28" s="574"/>
      <c r="AX28" s="574"/>
      <c r="AY28" s="574"/>
      <c r="AZ28" s="574"/>
      <c r="BA28" s="574"/>
      <c r="BB28" s="574"/>
      <c r="BC28" s="574"/>
      <c r="BD28" s="574"/>
      <c r="BE28" s="574"/>
      <c r="BF28" s="574"/>
      <c r="BG28" s="574"/>
      <c r="BH28" s="574"/>
      <c r="BI28" s="574"/>
      <c r="BJ28" s="574"/>
      <c r="BK28" s="574"/>
      <c r="BL28" s="574"/>
      <c r="BM28" s="575"/>
      <c r="BN28" s="92"/>
      <c r="BR28" s="322"/>
      <c r="BS28" s="322"/>
      <c r="BT28" s="322"/>
    </row>
    <row r="29" spans="2:86" s="38" customFormat="1" ht="18" customHeight="1">
      <c r="B29" s="46"/>
      <c r="C29" s="40"/>
      <c r="D29" s="562" t="s">
        <v>338</v>
      </c>
      <c r="E29" s="563"/>
      <c r="F29" s="563"/>
      <c r="G29" s="563"/>
      <c r="H29" s="563"/>
      <c r="I29" s="563"/>
      <c r="J29" s="563"/>
      <c r="K29" s="563"/>
      <c r="L29" s="563"/>
      <c r="M29" s="563"/>
      <c r="N29" s="564"/>
      <c r="O29" s="573"/>
      <c r="P29" s="574"/>
      <c r="Q29" s="574"/>
      <c r="R29" s="574"/>
      <c r="S29" s="574"/>
      <c r="T29" s="574"/>
      <c r="U29" s="574"/>
      <c r="V29" s="574"/>
      <c r="W29" s="574"/>
      <c r="X29" s="574"/>
      <c r="Y29" s="574"/>
      <c r="Z29" s="574"/>
      <c r="AA29" s="574"/>
      <c r="AB29" s="574"/>
      <c r="AC29" s="574"/>
      <c r="AD29" s="574"/>
      <c r="AE29" s="574"/>
      <c r="AF29" s="574"/>
      <c r="AG29" s="575"/>
      <c r="AI29" s="40"/>
      <c r="AJ29" s="562" t="s">
        <v>338</v>
      </c>
      <c r="AK29" s="563"/>
      <c r="AL29" s="563"/>
      <c r="AM29" s="563"/>
      <c r="AN29" s="563"/>
      <c r="AO29" s="563"/>
      <c r="AP29" s="563"/>
      <c r="AQ29" s="563"/>
      <c r="AR29" s="563"/>
      <c r="AS29" s="563"/>
      <c r="AT29" s="564"/>
      <c r="AU29" s="573"/>
      <c r="AV29" s="574"/>
      <c r="AW29" s="574"/>
      <c r="AX29" s="574"/>
      <c r="AY29" s="574"/>
      <c r="AZ29" s="574"/>
      <c r="BA29" s="574"/>
      <c r="BB29" s="574"/>
      <c r="BC29" s="574"/>
      <c r="BD29" s="574"/>
      <c r="BE29" s="574"/>
      <c r="BF29" s="574"/>
      <c r="BG29" s="574"/>
      <c r="BH29" s="574"/>
      <c r="BI29" s="574"/>
      <c r="BJ29" s="574"/>
      <c r="BK29" s="574"/>
      <c r="BL29" s="574"/>
      <c r="BM29" s="575"/>
      <c r="BN29" s="92"/>
      <c r="BR29" s="322"/>
      <c r="BS29" s="322"/>
      <c r="BT29" s="322"/>
    </row>
    <row r="30" spans="2:86" s="38" customFormat="1" ht="18" customHeight="1">
      <c r="B30" s="46"/>
      <c r="C30" s="42"/>
      <c r="D30" s="562" t="s">
        <v>127</v>
      </c>
      <c r="E30" s="563"/>
      <c r="F30" s="563"/>
      <c r="G30" s="563"/>
      <c r="H30" s="563"/>
      <c r="I30" s="563"/>
      <c r="J30" s="563"/>
      <c r="K30" s="563"/>
      <c r="L30" s="563"/>
      <c r="M30" s="563"/>
      <c r="N30" s="564"/>
      <c r="O30" s="600"/>
      <c r="P30" s="601"/>
      <c r="Q30" s="601"/>
      <c r="R30" s="601"/>
      <c r="S30" s="601"/>
      <c r="T30" s="601"/>
      <c r="U30" s="601"/>
      <c r="V30" s="601"/>
      <c r="W30" s="601"/>
      <c r="X30" s="601"/>
      <c r="Y30" s="601"/>
      <c r="Z30" s="601"/>
      <c r="AA30" s="601"/>
      <c r="AB30" s="601"/>
      <c r="AC30" s="601"/>
      <c r="AD30" s="601"/>
      <c r="AE30" s="601"/>
      <c r="AF30" s="601"/>
      <c r="AG30" s="602"/>
      <c r="AI30" s="42"/>
      <c r="AJ30" s="562" t="s">
        <v>127</v>
      </c>
      <c r="AK30" s="563"/>
      <c r="AL30" s="563"/>
      <c r="AM30" s="563"/>
      <c r="AN30" s="563"/>
      <c r="AO30" s="563"/>
      <c r="AP30" s="563"/>
      <c r="AQ30" s="563"/>
      <c r="AR30" s="563"/>
      <c r="AS30" s="563"/>
      <c r="AT30" s="564"/>
      <c r="AU30" s="600"/>
      <c r="AV30" s="601"/>
      <c r="AW30" s="601"/>
      <c r="AX30" s="601"/>
      <c r="AY30" s="601"/>
      <c r="AZ30" s="601"/>
      <c r="BA30" s="601"/>
      <c r="BB30" s="601"/>
      <c r="BC30" s="601"/>
      <c r="BD30" s="601"/>
      <c r="BE30" s="601"/>
      <c r="BF30" s="601"/>
      <c r="BG30" s="601"/>
      <c r="BH30" s="601"/>
      <c r="BI30" s="601"/>
      <c r="BJ30" s="601"/>
      <c r="BK30" s="601"/>
      <c r="BL30" s="601"/>
      <c r="BM30" s="602"/>
      <c r="BN30" s="92"/>
      <c r="BR30" s="322"/>
      <c r="BS30" s="322"/>
      <c r="BT30" s="322"/>
    </row>
    <row r="31" spans="2:86" ht="18" customHeight="1">
      <c r="B31" s="5"/>
      <c r="C31" s="400" t="s">
        <v>341</v>
      </c>
      <c r="D31" s="400"/>
      <c r="E31" s="400"/>
      <c r="F31" s="400"/>
      <c r="G31" s="400"/>
      <c r="H31" s="400"/>
      <c r="I31" s="400"/>
      <c r="J31" s="400"/>
      <c r="K31" s="400"/>
      <c r="L31" s="400"/>
      <c r="M31" s="400"/>
      <c r="N31" s="400"/>
      <c r="O31" s="400"/>
      <c r="P31" s="400"/>
      <c r="Q31" s="400"/>
      <c r="R31" s="400"/>
      <c r="S31" s="400"/>
      <c r="T31" s="400"/>
      <c r="U31" s="400"/>
      <c r="V31" s="400"/>
      <c r="W31" s="400"/>
      <c r="X31" s="400"/>
      <c r="Y31" s="400"/>
      <c r="Z31" s="400"/>
      <c r="AA31" s="400"/>
      <c r="AB31" s="400"/>
      <c r="AC31" s="400"/>
      <c r="AD31" s="400"/>
      <c r="AE31" s="400"/>
      <c r="AF31" s="400"/>
      <c r="AG31" s="400"/>
      <c r="AH31" s="400"/>
      <c r="AI31" s="400"/>
      <c r="AJ31" s="400"/>
      <c r="AK31" s="400"/>
      <c r="AL31" s="400"/>
      <c r="AM31" s="400"/>
      <c r="AN31" s="400"/>
      <c r="AO31" s="400"/>
      <c r="AP31" s="400"/>
      <c r="AQ31" s="400"/>
      <c r="AR31" s="400"/>
      <c r="AS31" s="400"/>
      <c r="AT31" s="400"/>
      <c r="AU31" s="400"/>
      <c r="AV31" s="400"/>
      <c r="AW31" s="400"/>
      <c r="AX31" s="400"/>
      <c r="AY31" s="400"/>
      <c r="AZ31" s="400"/>
      <c r="BA31" s="400"/>
      <c r="BB31" s="400"/>
      <c r="BC31" s="400"/>
      <c r="BD31" s="400"/>
      <c r="BE31" s="400"/>
      <c r="BF31" s="400"/>
      <c r="BG31" s="400"/>
      <c r="BH31" s="400"/>
      <c r="BI31" s="400"/>
      <c r="BJ31" s="400"/>
      <c r="BK31" s="400"/>
      <c r="BL31" s="400"/>
      <c r="BM31" s="400"/>
      <c r="BN31" s="6"/>
      <c r="BR31" s="318"/>
      <c r="BS31" s="318"/>
      <c r="BT31" s="318"/>
      <c r="CH31" s="38"/>
    </row>
    <row r="32" spans="2:86" ht="18" customHeight="1">
      <c r="B32" s="5"/>
      <c r="C32" s="400" t="s">
        <v>342</v>
      </c>
      <c r="D32" s="400"/>
      <c r="E32" s="400"/>
      <c r="F32" s="400"/>
      <c r="G32" s="400"/>
      <c r="H32" s="400"/>
      <c r="I32" s="400"/>
      <c r="J32" s="400"/>
      <c r="K32" s="400"/>
      <c r="L32" s="400"/>
      <c r="M32" s="400"/>
      <c r="N32" s="400"/>
      <c r="O32" s="400"/>
      <c r="P32" s="400"/>
      <c r="Q32" s="400"/>
      <c r="R32" s="400"/>
      <c r="S32" s="400"/>
      <c r="T32" s="400"/>
      <c r="U32" s="400"/>
      <c r="V32" s="400"/>
      <c r="W32" s="400"/>
      <c r="X32" s="400"/>
      <c r="Y32" s="400"/>
      <c r="Z32" s="400"/>
      <c r="AA32" s="400"/>
      <c r="AB32" s="400"/>
      <c r="AC32" s="400"/>
      <c r="AD32" s="400"/>
      <c r="AE32" s="400"/>
      <c r="AF32" s="400"/>
      <c r="AG32" s="400"/>
      <c r="AH32" s="400"/>
      <c r="AI32" s="400"/>
      <c r="AJ32" s="400"/>
      <c r="AK32" s="400"/>
      <c r="AL32" s="400"/>
      <c r="AM32" s="400"/>
      <c r="AN32" s="400"/>
      <c r="AO32" s="400"/>
      <c r="AP32" s="400"/>
      <c r="AQ32" s="400"/>
      <c r="AR32" s="400"/>
      <c r="AS32" s="400"/>
      <c r="AT32" s="400"/>
      <c r="AU32" s="400"/>
      <c r="AV32" s="400"/>
      <c r="AW32" s="400"/>
      <c r="AX32" s="400"/>
      <c r="AY32" s="400"/>
      <c r="AZ32" s="400"/>
      <c r="BA32" s="400"/>
      <c r="BB32" s="400"/>
      <c r="BC32" s="400"/>
      <c r="BD32" s="400"/>
      <c r="BE32" s="400"/>
      <c r="BF32" s="400"/>
      <c r="BG32" s="400"/>
      <c r="BH32" s="400"/>
      <c r="BI32" s="400"/>
      <c r="BJ32" s="400"/>
      <c r="BK32" s="400"/>
      <c r="BL32" s="400"/>
      <c r="BM32" s="400"/>
      <c r="BN32" s="6"/>
      <c r="BR32" s="318"/>
      <c r="BS32" s="318"/>
      <c r="BT32" s="318"/>
      <c r="CH32" s="38"/>
    </row>
    <row r="33" spans="2:86" ht="18" customHeight="1">
      <c r="B33" s="5"/>
      <c r="C33" s="400" t="s">
        <v>343</v>
      </c>
      <c r="D33" s="400"/>
      <c r="E33" s="400"/>
      <c r="F33" s="400"/>
      <c r="G33" s="400"/>
      <c r="H33" s="400"/>
      <c r="I33" s="400"/>
      <c r="J33" s="400"/>
      <c r="K33" s="400"/>
      <c r="L33" s="400"/>
      <c r="M33" s="400"/>
      <c r="N33" s="400"/>
      <c r="O33" s="400"/>
      <c r="P33" s="400"/>
      <c r="Q33" s="400"/>
      <c r="R33" s="400"/>
      <c r="S33" s="400"/>
      <c r="T33" s="400"/>
      <c r="U33" s="400"/>
      <c r="V33" s="400"/>
      <c r="W33" s="400"/>
      <c r="X33" s="400"/>
      <c r="Y33" s="400"/>
      <c r="Z33" s="400"/>
      <c r="AA33" s="400"/>
      <c r="AB33" s="400"/>
      <c r="AC33" s="400"/>
      <c r="AD33" s="400"/>
      <c r="AE33" s="400"/>
      <c r="AF33" s="400"/>
      <c r="AG33" s="400"/>
      <c r="AH33" s="400"/>
      <c r="AI33" s="400"/>
      <c r="AJ33" s="400"/>
      <c r="AK33" s="400"/>
      <c r="AL33" s="400"/>
      <c r="AM33" s="400"/>
      <c r="AN33" s="400"/>
      <c r="AO33" s="400"/>
      <c r="AP33" s="400"/>
      <c r="AQ33" s="400"/>
      <c r="AR33" s="400"/>
      <c r="AS33" s="400"/>
      <c r="AT33" s="400"/>
      <c r="AU33" s="400"/>
      <c r="AV33" s="400"/>
      <c r="AW33" s="400"/>
      <c r="AX33" s="400"/>
      <c r="AY33" s="400"/>
      <c r="AZ33" s="400"/>
      <c r="BA33" s="400"/>
      <c r="BB33" s="400"/>
      <c r="BC33" s="400"/>
      <c r="BD33" s="400"/>
      <c r="BE33" s="400"/>
      <c r="BF33" s="400"/>
      <c r="BG33" s="400"/>
      <c r="BH33" s="400"/>
      <c r="BI33" s="400"/>
      <c r="BJ33" s="400"/>
      <c r="BK33" s="400"/>
      <c r="BL33" s="400"/>
      <c r="BM33" s="400"/>
      <c r="BN33" s="6"/>
      <c r="BR33" s="318"/>
      <c r="BS33" s="318"/>
      <c r="BT33" s="318"/>
      <c r="CH33" s="38"/>
    </row>
    <row r="34" spans="2:86" ht="18" customHeight="1">
      <c r="B34" s="5"/>
      <c r="C34" s="400" t="s">
        <v>363</v>
      </c>
      <c r="D34" s="400"/>
      <c r="E34" s="400"/>
      <c r="F34" s="400"/>
      <c r="G34" s="400"/>
      <c r="H34" s="400"/>
      <c r="I34" s="400"/>
      <c r="J34" s="400"/>
      <c r="K34" s="400"/>
      <c r="L34" s="400"/>
      <c r="M34" s="400"/>
      <c r="N34" s="400"/>
      <c r="O34" s="400"/>
      <c r="P34" s="400"/>
      <c r="Q34" s="400"/>
      <c r="R34" s="400"/>
      <c r="S34" s="400"/>
      <c r="T34" s="400"/>
      <c r="U34" s="400"/>
      <c r="V34" s="400"/>
      <c r="W34" s="400"/>
      <c r="X34" s="400"/>
      <c r="Y34" s="400"/>
      <c r="Z34" s="400"/>
      <c r="AA34" s="400"/>
      <c r="AB34" s="400"/>
      <c r="AC34" s="400"/>
      <c r="AD34" s="400"/>
      <c r="AE34" s="400"/>
      <c r="AF34" s="400"/>
      <c r="AG34" s="400"/>
      <c r="AH34" s="400"/>
      <c r="AI34" s="400"/>
      <c r="AJ34" s="400"/>
      <c r="AK34" s="400"/>
      <c r="AL34" s="400"/>
      <c r="AM34" s="400"/>
      <c r="AN34" s="400"/>
      <c r="AO34" s="400"/>
      <c r="AP34" s="400"/>
      <c r="AQ34" s="400"/>
      <c r="AR34" s="400"/>
      <c r="AS34" s="400"/>
      <c r="AT34" s="400"/>
      <c r="AU34" s="400"/>
      <c r="AV34" s="400"/>
      <c r="AW34" s="400"/>
      <c r="AX34" s="400"/>
      <c r="AY34" s="400"/>
      <c r="AZ34" s="400"/>
      <c r="BA34" s="400"/>
      <c r="BB34" s="400"/>
      <c r="BC34" s="400"/>
      <c r="BD34" s="400"/>
      <c r="BE34" s="400"/>
      <c r="BF34" s="400"/>
      <c r="BG34" s="400"/>
      <c r="BH34" s="400"/>
      <c r="BI34" s="400"/>
      <c r="BJ34" s="400"/>
      <c r="BK34" s="400"/>
      <c r="BL34" s="400"/>
      <c r="BM34" s="400"/>
      <c r="BN34" s="6"/>
      <c r="BR34" s="318"/>
      <c r="BS34" s="318"/>
      <c r="BT34" s="318"/>
      <c r="CH34" s="38"/>
    </row>
    <row r="35" spans="2:86" ht="18" customHeight="1">
      <c r="B35" s="5"/>
      <c r="C35" s="400" t="s">
        <v>344</v>
      </c>
      <c r="D35" s="400"/>
      <c r="E35" s="400"/>
      <c r="F35" s="400"/>
      <c r="G35" s="400"/>
      <c r="H35" s="400"/>
      <c r="I35" s="400"/>
      <c r="J35" s="400"/>
      <c r="K35" s="400"/>
      <c r="L35" s="400"/>
      <c r="M35" s="400"/>
      <c r="N35" s="400"/>
      <c r="O35" s="400"/>
      <c r="P35" s="400"/>
      <c r="Q35" s="400"/>
      <c r="R35" s="400"/>
      <c r="S35" s="400"/>
      <c r="T35" s="400"/>
      <c r="U35" s="400"/>
      <c r="V35" s="400"/>
      <c r="W35" s="400"/>
      <c r="X35" s="400"/>
      <c r="Y35" s="400"/>
      <c r="Z35" s="400"/>
      <c r="AA35" s="400"/>
      <c r="AB35" s="400"/>
      <c r="AC35" s="400"/>
      <c r="AD35" s="400"/>
      <c r="AE35" s="400"/>
      <c r="AF35" s="400"/>
      <c r="AG35" s="400"/>
      <c r="AH35" s="400"/>
      <c r="AI35" s="400"/>
      <c r="AJ35" s="400"/>
      <c r="AK35" s="400"/>
      <c r="AL35" s="400"/>
      <c r="AM35" s="400"/>
      <c r="AN35" s="400"/>
      <c r="AO35" s="400"/>
      <c r="AP35" s="400"/>
      <c r="AQ35" s="400"/>
      <c r="AR35" s="400"/>
      <c r="AS35" s="400"/>
      <c r="AT35" s="400"/>
      <c r="AU35" s="400"/>
      <c r="AV35" s="400"/>
      <c r="AW35" s="400"/>
      <c r="AX35" s="400"/>
      <c r="AY35" s="400"/>
      <c r="AZ35" s="400"/>
      <c r="BA35" s="400"/>
      <c r="BB35" s="400"/>
      <c r="BC35" s="400"/>
      <c r="BD35" s="400"/>
      <c r="BE35" s="400"/>
      <c r="BF35" s="400"/>
      <c r="BG35" s="400"/>
      <c r="BH35" s="400"/>
      <c r="BI35" s="400"/>
      <c r="BJ35" s="400"/>
      <c r="BK35" s="400"/>
      <c r="BL35" s="400"/>
      <c r="BM35" s="400"/>
      <c r="BN35" s="6"/>
      <c r="BR35" s="318"/>
      <c r="BS35" s="318"/>
      <c r="BT35" s="318"/>
      <c r="CH35" s="38"/>
    </row>
    <row r="36" spans="2:86" ht="18" customHeight="1">
      <c r="B36" s="5"/>
      <c r="C36" s="400" t="s">
        <v>345</v>
      </c>
      <c r="D36" s="400"/>
      <c r="E36" s="400"/>
      <c r="F36" s="400"/>
      <c r="G36" s="400"/>
      <c r="H36" s="400"/>
      <c r="I36" s="400"/>
      <c r="J36" s="400"/>
      <c r="K36" s="400"/>
      <c r="L36" s="400"/>
      <c r="M36" s="400"/>
      <c r="N36" s="400"/>
      <c r="O36" s="400"/>
      <c r="P36" s="400"/>
      <c r="Q36" s="400"/>
      <c r="R36" s="400"/>
      <c r="S36" s="400"/>
      <c r="T36" s="400"/>
      <c r="U36" s="400"/>
      <c r="V36" s="400"/>
      <c r="W36" s="400"/>
      <c r="X36" s="400"/>
      <c r="Y36" s="400"/>
      <c r="Z36" s="400"/>
      <c r="AA36" s="400"/>
      <c r="AB36" s="400"/>
      <c r="AC36" s="400"/>
      <c r="AD36" s="400"/>
      <c r="AE36" s="400"/>
      <c r="AF36" s="400"/>
      <c r="AG36" s="400"/>
      <c r="AH36" s="400"/>
      <c r="AI36" s="400"/>
      <c r="AJ36" s="400"/>
      <c r="AK36" s="400"/>
      <c r="AL36" s="400"/>
      <c r="AM36" s="400"/>
      <c r="AN36" s="400"/>
      <c r="AO36" s="400"/>
      <c r="AP36" s="400"/>
      <c r="AQ36" s="400"/>
      <c r="AR36" s="400"/>
      <c r="AS36" s="400"/>
      <c r="AT36" s="400"/>
      <c r="AU36" s="400"/>
      <c r="AV36" s="400"/>
      <c r="AW36" s="400"/>
      <c r="AX36" s="400"/>
      <c r="AY36" s="400"/>
      <c r="AZ36" s="400"/>
      <c r="BA36" s="400"/>
      <c r="BB36" s="400"/>
      <c r="BC36" s="400"/>
      <c r="BD36" s="400"/>
      <c r="BE36" s="400"/>
      <c r="BF36" s="400"/>
      <c r="BG36" s="400"/>
      <c r="BH36" s="400"/>
      <c r="BI36" s="400"/>
      <c r="BJ36" s="400"/>
      <c r="BK36" s="400"/>
      <c r="BL36" s="400"/>
      <c r="BM36" s="400"/>
      <c r="BN36" s="6"/>
      <c r="BR36" s="318"/>
      <c r="BS36" s="318"/>
      <c r="BT36" s="318"/>
      <c r="CH36" s="38"/>
    </row>
    <row r="37" spans="2:86" ht="18" customHeight="1">
      <c r="B37" s="5"/>
      <c r="C37" s="400" t="s">
        <v>346</v>
      </c>
      <c r="D37" s="400"/>
      <c r="E37" s="400"/>
      <c r="F37" s="400"/>
      <c r="G37" s="400"/>
      <c r="H37" s="400"/>
      <c r="I37" s="400"/>
      <c r="J37" s="400"/>
      <c r="K37" s="400"/>
      <c r="L37" s="400"/>
      <c r="M37" s="400"/>
      <c r="N37" s="400"/>
      <c r="O37" s="400"/>
      <c r="P37" s="400"/>
      <c r="Q37" s="400"/>
      <c r="R37" s="400"/>
      <c r="S37" s="400"/>
      <c r="T37" s="400"/>
      <c r="U37" s="400"/>
      <c r="V37" s="400"/>
      <c r="W37" s="400"/>
      <c r="X37" s="400"/>
      <c r="Y37" s="400"/>
      <c r="Z37" s="400"/>
      <c r="AA37" s="400"/>
      <c r="AB37" s="400"/>
      <c r="AC37" s="400"/>
      <c r="AD37" s="400"/>
      <c r="AE37" s="400"/>
      <c r="AF37" s="400"/>
      <c r="AG37" s="400"/>
      <c r="AH37" s="400"/>
      <c r="AI37" s="400"/>
      <c r="AJ37" s="400"/>
      <c r="AK37" s="400"/>
      <c r="AL37" s="400"/>
      <c r="AM37" s="400"/>
      <c r="AN37" s="400"/>
      <c r="AO37" s="400"/>
      <c r="AP37" s="400"/>
      <c r="AQ37" s="400"/>
      <c r="AR37" s="400"/>
      <c r="AS37" s="400"/>
      <c r="AT37" s="400"/>
      <c r="AU37" s="400"/>
      <c r="AV37" s="400"/>
      <c r="AW37" s="400"/>
      <c r="AX37" s="400"/>
      <c r="AY37" s="400"/>
      <c r="AZ37" s="400"/>
      <c r="BA37" s="400"/>
      <c r="BB37" s="400"/>
      <c r="BC37" s="400"/>
      <c r="BD37" s="400"/>
      <c r="BE37" s="400"/>
      <c r="BF37" s="400"/>
      <c r="BG37" s="400"/>
      <c r="BH37" s="400"/>
      <c r="BI37" s="400"/>
      <c r="BJ37" s="400"/>
      <c r="BK37" s="400"/>
      <c r="BL37" s="400"/>
      <c r="BM37" s="400"/>
      <c r="BN37" s="6"/>
      <c r="BR37" s="318"/>
      <c r="BS37" s="318"/>
      <c r="BT37" s="318"/>
      <c r="CH37" s="38"/>
    </row>
    <row r="38" spans="2:86" ht="18" customHeight="1">
      <c r="B38" s="5"/>
      <c r="C38" s="400" t="s">
        <v>375</v>
      </c>
      <c r="D38" s="400"/>
      <c r="E38" s="400"/>
      <c r="F38" s="400"/>
      <c r="G38" s="400"/>
      <c r="H38" s="400"/>
      <c r="I38" s="400"/>
      <c r="J38" s="400"/>
      <c r="K38" s="400"/>
      <c r="L38" s="400"/>
      <c r="M38" s="400"/>
      <c r="N38" s="400"/>
      <c r="O38" s="400"/>
      <c r="P38" s="400"/>
      <c r="Q38" s="400"/>
      <c r="R38" s="400"/>
      <c r="S38" s="400"/>
      <c r="T38" s="400"/>
      <c r="U38" s="400"/>
      <c r="V38" s="400"/>
      <c r="W38" s="400"/>
      <c r="X38" s="400"/>
      <c r="Y38" s="400"/>
      <c r="Z38" s="400"/>
      <c r="AA38" s="400"/>
      <c r="AB38" s="400"/>
      <c r="AC38" s="400"/>
      <c r="AD38" s="400"/>
      <c r="AE38" s="400"/>
      <c r="AF38" s="400"/>
      <c r="AG38" s="400"/>
      <c r="AH38" s="400"/>
      <c r="AI38" s="400"/>
      <c r="AJ38" s="400"/>
      <c r="AK38" s="400"/>
      <c r="AL38" s="400"/>
      <c r="AM38" s="400"/>
      <c r="AN38" s="400"/>
      <c r="AO38" s="400"/>
      <c r="AP38" s="400"/>
      <c r="AQ38" s="400"/>
      <c r="AR38" s="400"/>
      <c r="AS38" s="400"/>
      <c r="AT38" s="400"/>
      <c r="AU38" s="400"/>
      <c r="AV38" s="400"/>
      <c r="AW38" s="400"/>
      <c r="AX38" s="400"/>
      <c r="AY38" s="400"/>
      <c r="AZ38" s="400"/>
      <c r="BA38" s="400"/>
      <c r="BB38" s="400"/>
      <c r="BC38" s="400"/>
      <c r="BD38" s="400"/>
      <c r="BE38" s="400"/>
      <c r="BF38" s="400"/>
      <c r="BG38" s="400"/>
      <c r="BH38" s="400"/>
      <c r="BI38" s="400"/>
      <c r="BJ38" s="400"/>
      <c r="BK38" s="400"/>
      <c r="BL38" s="400"/>
      <c r="BM38" s="400"/>
      <c r="BN38" s="6"/>
      <c r="BR38" s="318"/>
      <c r="BS38" s="318"/>
      <c r="BT38" s="318"/>
      <c r="CH38" s="38"/>
    </row>
    <row r="39" spans="2:86" ht="18" customHeight="1">
      <c r="B39" s="5"/>
      <c r="C39" s="400" t="s">
        <v>376</v>
      </c>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6"/>
      <c r="BR39" s="318"/>
      <c r="BS39" s="318"/>
      <c r="BT39" s="318"/>
      <c r="CH39" s="38"/>
    </row>
    <row r="40" spans="2:86" ht="18" customHeight="1">
      <c r="B40" s="46"/>
      <c r="C40" s="400" t="s">
        <v>377</v>
      </c>
      <c r="D40" s="400"/>
      <c r="E40" s="400"/>
      <c r="F40" s="400"/>
      <c r="G40" s="400"/>
      <c r="H40" s="400"/>
      <c r="I40" s="400"/>
      <c r="J40" s="400"/>
      <c r="K40" s="400"/>
      <c r="L40" s="400"/>
      <c r="M40" s="400"/>
      <c r="N40" s="400"/>
      <c r="O40" s="400"/>
      <c r="P40" s="400"/>
      <c r="Q40" s="400"/>
      <c r="R40" s="400"/>
      <c r="S40" s="400"/>
      <c r="T40" s="400"/>
      <c r="U40" s="400"/>
      <c r="V40" s="400"/>
      <c r="W40" s="400"/>
      <c r="X40" s="400"/>
      <c r="Y40" s="400"/>
      <c r="Z40" s="400"/>
      <c r="AA40" s="400"/>
      <c r="AB40" s="400"/>
      <c r="AC40" s="400"/>
      <c r="AD40" s="400"/>
      <c r="AE40" s="400"/>
      <c r="AF40" s="400"/>
      <c r="AG40" s="400"/>
      <c r="AH40" s="400"/>
      <c r="AI40" s="400"/>
      <c r="AJ40" s="400"/>
      <c r="AK40" s="400"/>
      <c r="AL40" s="400"/>
      <c r="AM40" s="400"/>
      <c r="AN40" s="400"/>
      <c r="AO40" s="400"/>
      <c r="AP40" s="400"/>
      <c r="AQ40" s="400"/>
      <c r="AR40" s="400"/>
      <c r="AS40" s="400"/>
      <c r="AT40" s="400"/>
      <c r="AU40" s="400"/>
      <c r="AV40" s="400"/>
      <c r="AW40" s="400"/>
      <c r="AX40" s="400"/>
      <c r="AY40" s="400"/>
      <c r="AZ40" s="400"/>
      <c r="BA40" s="400"/>
      <c r="BB40" s="400"/>
      <c r="BC40" s="400"/>
      <c r="BD40" s="400"/>
      <c r="BE40" s="400"/>
      <c r="BF40" s="400"/>
      <c r="BG40" s="400"/>
      <c r="BH40" s="400"/>
      <c r="BI40" s="400"/>
      <c r="BJ40" s="400"/>
      <c r="BK40" s="400"/>
      <c r="BL40" s="400"/>
      <c r="BM40" s="400"/>
      <c r="BN40" s="6"/>
      <c r="BR40" s="318"/>
      <c r="BS40" s="318"/>
      <c r="BT40" s="318"/>
      <c r="CH40" s="38"/>
    </row>
    <row r="41" spans="2:86" ht="18" customHeight="1">
      <c r="B41" s="46"/>
      <c r="C41" s="400" t="s">
        <v>378</v>
      </c>
      <c r="D41" s="400"/>
      <c r="E41" s="400"/>
      <c r="F41" s="400"/>
      <c r="G41" s="400"/>
      <c r="H41" s="400"/>
      <c r="I41" s="400"/>
      <c r="J41" s="400"/>
      <c r="K41" s="400"/>
      <c r="L41" s="400"/>
      <c r="M41" s="400"/>
      <c r="N41" s="400"/>
      <c r="O41" s="400"/>
      <c r="P41" s="400"/>
      <c r="Q41" s="400"/>
      <c r="R41" s="400"/>
      <c r="S41" s="400"/>
      <c r="T41" s="400"/>
      <c r="U41" s="400"/>
      <c r="V41" s="400"/>
      <c r="W41" s="400"/>
      <c r="X41" s="400"/>
      <c r="Y41" s="400"/>
      <c r="Z41" s="400"/>
      <c r="AA41" s="400"/>
      <c r="AB41" s="400"/>
      <c r="AC41" s="400"/>
      <c r="AD41" s="400"/>
      <c r="AE41" s="400"/>
      <c r="AF41" s="400"/>
      <c r="AG41" s="400"/>
      <c r="AH41" s="400"/>
      <c r="AI41" s="400"/>
      <c r="AJ41" s="400"/>
      <c r="AK41" s="400"/>
      <c r="AL41" s="400"/>
      <c r="AM41" s="400"/>
      <c r="AN41" s="400"/>
      <c r="AO41" s="400"/>
      <c r="AP41" s="400"/>
      <c r="AQ41" s="400"/>
      <c r="AR41" s="400"/>
      <c r="AS41" s="400"/>
      <c r="AT41" s="400"/>
      <c r="AU41" s="400"/>
      <c r="AV41" s="400"/>
      <c r="AW41" s="400"/>
      <c r="AX41" s="400"/>
      <c r="AY41" s="400"/>
      <c r="AZ41" s="400"/>
      <c r="BA41" s="400"/>
      <c r="BB41" s="400"/>
      <c r="BC41" s="400"/>
      <c r="BD41" s="400"/>
      <c r="BE41" s="400"/>
      <c r="BF41" s="400"/>
      <c r="BG41" s="400"/>
      <c r="BH41" s="400"/>
      <c r="BI41" s="400"/>
      <c r="BJ41" s="400"/>
      <c r="BK41" s="400"/>
      <c r="BL41" s="400"/>
      <c r="BM41" s="400"/>
      <c r="BN41" s="6"/>
      <c r="BR41" s="318"/>
      <c r="BS41" s="318"/>
      <c r="BT41" s="318"/>
      <c r="CH41" s="38"/>
    </row>
    <row r="42" spans="2:86" ht="18" customHeight="1">
      <c r="B42" s="46"/>
      <c r="C42" s="38"/>
      <c r="D42" s="38"/>
      <c r="E42" s="38"/>
      <c r="F42" s="38"/>
      <c r="G42" s="38"/>
      <c r="BN42" s="6"/>
      <c r="BR42" s="318"/>
      <c r="BS42" s="318"/>
      <c r="BT42" s="318"/>
      <c r="CH42" s="38"/>
    </row>
    <row r="43" spans="2:86" ht="18" customHeight="1">
      <c r="B43" s="559" t="s">
        <v>380</v>
      </c>
      <c r="C43" s="560"/>
      <c r="D43" s="560"/>
      <c r="E43" s="560"/>
      <c r="F43" s="560"/>
      <c r="G43" s="560"/>
      <c r="H43" s="560"/>
      <c r="I43" s="560"/>
      <c r="J43" s="560"/>
      <c r="K43" s="560"/>
      <c r="L43" s="560"/>
      <c r="M43" s="560"/>
      <c r="N43" s="560"/>
      <c r="O43" s="560"/>
      <c r="P43" s="560"/>
      <c r="Q43" s="560"/>
      <c r="R43" s="560"/>
      <c r="S43" s="560"/>
      <c r="T43" s="560"/>
      <c r="U43" s="560"/>
      <c r="V43" s="560"/>
      <c r="W43" s="560"/>
      <c r="X43" s="560"/>
      <c r="Y43" s="560"/>
      <c r="Z43" s="560"/>
      <c r="AA43" s="560"/>
      <c r="AB43" s="560"/>
      <c r="AC43" s="560"/>
      <c r="AD43" s="560"/>
      <c r="AE43" s="560"/>
      <c r="AF43" s="560"/>
      <c r="AG43" s="560"/>
      <c r="AH43" s="560"/>
      <c r="AI43" s="560"/>
      <c r="AJ43" s="560"/>
      <c r="AK43" s="560"/>
      <c r="AL43" s="560"/>
      <c r="AM43" s="560"/>
      <c r="AN43" s="560"/>
      <c r="AO43" s="560"/>
      <c r="AP43" s="560"/>
      <c r="AQ43" s="560"/>
      <c r="AR43" s="560"/>
      <c r="AS43" s="560"/>
      <c r="AT43" s="560"/>
      <c r="AU43" s="560"/>
      <c r="AV43" s="560"/>
      <c r="AW43" s="560"/>
      <c r="AX43" s="560"/>
      <c r="AY43" s="560"/>
      <c r="AZ43" s="560"/>
      <c r="BA43" s="560"/>
      <c r="BB43" s="560"/>
      <c r="BC43" s="560"/>
      <c r="BD43" s="560"/>
      <c r="BE43" s="560"/>
      <c r="BF43" s="560"/>
      <c r="BG43" s="560"/>
      <c r="BH43" s="560"/>
      <c r="BI43" s="560"/>
      <c r="BJ43" s="560"/>
      <c r="BK43" s="560"/>
      <c r="BL43" s="560"/>
      <c r="BM43" s="560"/>
      <c r="BN43" s="561"/>
      <c r="BR43" s="318"/>
      <c r="BS43" s="318"/>
      <c r="BT43" s="318"/>
      <c r="CH43" s="38"/>
    </row>
    <row r="44" spans="2:86" ht="18" customHeight="1">
      <c r="B44" s="5"/>
      <c r="C44" s="581" t="s">
        <v>30</v>
      </c>
      <c r="D44" s="582"/>
      <c r="E44" s="582"/>
      <c r="F44" s="582"/>
      <c r="G44" s="582"/>
      <c r="H44" s="583"/>
      <c r="I44" s="573" t="s">
        <v>155</v>
      </c>
      <c r="J44" s="574"/>
      <c r="K44" s="574"/>
      <c r="L44" s="574"/>
      <c r="M44" s="574"/>
      <c r="N44" s="574"/>
      <c r="O44" s="574"/>
      <c r="P44" s="574"/>
      <c r="Q44" s="574"/>
      <c r="R44" s="575"/>
      <c r="S44" s="584"/>
      <c r="T44" s="585"/>
      <c r="U44" s="133" t="s">
        <v>32</v>
      </c>
      <c r="V44" s="133"/>
      <c r="W44" s="134"/>
      <c r="X44" s="586"/>
      <c r="Y44" s="587"/>
      <c r="Z44" s="587"/>
      <c r="AA44" s="587"/>
      <c r="AB44" s="587"/>
      <c r="AC44" s="133" t="s">
        <v>27</v>
      </c>
      <c r="AD44" s="133"/>
      <c r="AE44" s="133"/>
      <c r="AF44" s="135" t="s">
        <v>28</v>
      </c>
      <c r="AG44" s="585"/>
      <c r="AH44" s="585"/>
      <c r="AI44" s="133" t="s">
        <v>31</v>
      </c>
      <c r="AJ44" s="133"/>
      <c r="AK44" s="136" t="s">
        <v>29</v>
      </c>
      <c r="AL44" s="586"/>
      <c r="AM44" s="587"/>
      <c r="AN44" s="587"/>
      <c r="AO44" s="587"/>
      <c r="AP44" s="587"/>
      <c r="AQ44" s="133" t="s">
        <v>27</v>
      </c>
      <c r="AR44" s="133"/>
      <c r="AS44" s="133"/>
      <c r="AT44" s="135" t="s">
        <v>28</v>
      </c>
      <c r="AU44" s="585"/>
      <c r="AV44" s="585"/>
      <c r="AW44" s="133" t="s">
        <v>31</v>
      </c>
      <c r="AX44" s="133"/>
      <c r="AY44" s="136" t="s">
        <v>29</v>
      </c>
      <c r="AZ44" s="586"/>
      <c r="BA44" s="587"/>
      <c r="BB44" s="587"/>
      <c r="BC44" s="587"/>
      <c r="BD44" s="587"/>
      <c r="BE44" s="133" t="s">
        <v>27</v>
      </c>
      <c r="BF44" s="133"/>
      <c r="BG44" s="133"/>
      <c r="BH44" s="135" t="s">
        <v>28</v>
      </c>
      <c r="BI44" s="585"/>
      <c r="BJ44" s="585"/>
      <c r="BK44" s="133" t="s">
        <v>31</v>
      </c>
      <c r="BL44" s="133"/>
      <c r="BM44" s="136" t="s">
        <v>29</v>
      </c>
      <c r="BN44" s="6"/>
      <c r="BR44" s="318"/>
      <c r="BS44" s="318"/>
      <c r="BT44" s="318"/>
      <c r="CH44" s="38"/>
    </row>
    <row r="45" spans="2:86" ht="18" customHeight="1">
      <c r="B45" s="5"/>
      <c r="C45" s="137"/>
      <c r="D45" s="138"/>
      <c r="E45" s="138"/>
      <c r="F45" s="138"/>
      <c r="G45" s="138"/>
      <c r="H45" s="139"/>
      <c r="I45" s="573" t="s">
        <v>155</v>
      </c>
      <c r="J45" s="574"/>
      <c r="K45" s="574"/>
      <c r="L45" s="574"/>
      <c r="M45" s="574"/>
      <c r="N45" s="574"/>
      <c r="O45" s="574"/>
      <c r="P45" s="574"/>
      <c r="Q45" s="574"/>
      <c r="R45" s="575"/>
      <c r="S45" s="584"/>
      <c r="T45" s="585"/>
      <c r="U45" s="133" t="s">
        <v>32</v>
      </c>
      <c r="V45" s="133"/>
      <c r="W45" s="134"/>
      <c r="X45" s="586"/>
      <c r="Y45" s="587"/>
      <c r="Z45" s="587"/>
      <c r="AA45" s="587"/>
      <c r="AB45" s="587"/>
      <c r="AC45" s="133" t="s">
        <v>27</v>
      </c>
      <c r="AD45" s="133"/>
      <c r="AE45" s="133"/>
      <c r="AF45" s="135" t="s">
        <v>28</v>
      </c>
      <c r="AG45" s="585"/>
      <c r="AH45" s="585"/>
      <c r="AI45" s="133" t="s">
        <v>31</v>
      </c>
      <c r="AJ45" s="133"/>
      <c r="AK45" s="136" t="s">
        <v>29</v>
      </c>
      <c r="AL45" s="586"/>
      <c r="AM45" s="587"/>
      <c r="AN45" s="587"/>
      <c r="AO45" s="587"/>
      <c r="AP45" s="587"/>
      <c r="AQ45" s="133" t="s">
        <v>27</v>
      </c>
      <c r="AR45" s="133"/>
      <c r="AS45" s="133"/>
      <c r="AT45" s="135" t="s">
        <v>28</v>
      </c>
      <c r="AU45" s="585"/>
      <c r="AV45" s="585"/>
      <c r="AW45" s="133" t="s">
        <v>31</v>
      </c>
      <c r="AX45" s="133"/>
      <c r="AY45" s="136" t="s">
        <v>29</v>
      </c>
      <c r="AZ45" s="586"/>
      <c r="BA45" s="587"/>
      <c r="BB45" s="587"/>
      <c r="BC45" s="587"/>
      <c r="BD45" s="587"/>
      <c r="BE45" s="133" t="s">
        <v>27</v>
      </c>
      <c r="BF45" s="133"/>
      <c r="BG45" s="133"/>
      <c r="BH45" s="135" t="s">
        <v>28</v>
      </c>
      <c r="BI45" s="585"/>
      <c r="BJ45" s="585"/>
      <c r="BK45" s="133" t="s">
        <v>31</v>
      </c>
      <c r="BL45" s="133"/>
      <c r="BM45" s="136" t="s">
        <v>29</v>
      </c>
      <c r="BN45" s="6"/>
      <c r="BR45" s="318"/>
      <c r="BS45" s="318"/>
      <c r="BT45" s="318"/>
      <c r="CH45" s="38"/>
    </row>
    <row r="46" spans="2:86" ht="18" customHeight="1">
      <c r="B46" s="5"/>
      <c r="C46" s="588" t="s">
        <v>145</v>
      </c>
      <c r="D46" s="589"/>
      <c r="E46" s="589"/>
      <c r="F46" s="589"/>
      <c r="G46" s="589"/>
      <c r="H46" s="590"/>
      <c r="I46" s="570" t="str">
        <f>"太陽光"</f>
        <v>太陽光</v>
      </c>
      <c r="J46" s="571"/>
      <c r="K46" s="571"/>
      <c r="L46" s="571"/>
      <c r="M46" s="571"/>
      <c r="N46" s="571"/>
      <c r="O46" s="571"/>
      <c r="P46" s="571"/>
      <c r="Q46" s="571"/>
      <c r="R46" s="572"/>
      <c r="S46" s="591">
        <f>IF('様式3の2(直流発電設備)'!AR9="","",'様式3の2(直流発電設備)'!AR9+'様式3の2②(直流発電設備)'!AR9+'様式3の2③(直流発電設備)'!AR9)</f>
        <v>24</v>
      </c>
      <c r="T46" s="592"/>
      <c r="U46" s="19" t="s">
        <v>32</v>
      </c>
      <c r="V46" s="19"/>
      <c r="W46" s="23"/>
      <c r="X46" s="610">
        <f>IF('様式3の5(逆変換装置)'!T15="","",'様式3の5(逆変換装置)'!T15+'様式3の5②(逆変換装置)'!T15+'様式3の5③(逆変換装置)'!T15)</f>
        <v>1200</v>
      </c>
      <c r="Y46" s="592"/>
      <c r="Z46" s="592"/>
      <c r="AA46" s="592"/>
      <c r="AB46" s="592"/>
      <c r="AC46" s="19" t="s">
        <v>27</v>
      </c>
      <c r="AD46" s="19"/>
      <c r="AE46" s="19"/>
      <c r="AF46" s="135" t="s">
        <v>28</v>
      </c>
      <c r="AG46" s="585"/>
      <c r="AH46" s="585"/>
      <c r="AI46" s="133" t="s">
        <v>31</v>
      </c>
      <c r="AJ46" s="133"/>
      <c r="AK46" s="136" t="s">
        <v>29</v>
      </c>
      <c r="AL46" s="586"/>
      <c r="AM46" s="587"/>
      <c r="AN46" s="587"/>
      <c r="AO46" s="587"/>
      <c r="AP46" s="587"/>
      <c r="AQ46" s="133" t="s">
        <v>27</v>
      </c>
      <c r="AR46" s="133"/>
      <c r="AS46" s="133"/>
      <c r="AT46" s="135" t="s">
        <v>28</v>
      </c>
      <c r="AU46" s="585"/>
      <c r="AV46" s="585"/>
      <c r="AW46" s="133" t="s">
        <v>31</v>
      </c>
      <c r="AX46" s="133"/>
      <c r="AY46" s="136" t="s">
        <v>29</v>
      </c>
      <c r="AZ46" s="586"/>
      <c r="BA46" s="587"/>
      <c r="BB46" s="587"/>
      <c r="BC46" s="587"/>
      <c r="BD46" s="587"/>
      <c r="BE46" s="133" t="s">
        <v>27</v>
      </c>
      <c r="BF46" s="133"/>
      <c r="BG46" s="133"/>
      <c r="BH46" s="135" t="s">
        <v>28</v>
      </c>
      <c r="BI46" s="585"/>
      <c r="BJ46" s="585"/>
      <c r="BK46" s="133" t="s">
        <v>31</v>
      </c>
      <c r="BL46" s="133"/>
      <c r="BM46" s="136" t="s">
        <v>29</v>
      </c>
      <c r="BN46" s="6"/>
      <c r="BR46" s="318"/>
      <c r="BS46" s="318"/>
      <c r="BT46" s="318"/>
      <c r="CH46" s="38"/>
    </row>
    <row r="47" spans="2:86" ht="18" customHeight="1">
      <c r="B47" s="5"/>
      <c r="C47" s="53"/>
      <c r="D47" s="54"/>
      <c r="E47" s="54"/>
      <c r="F47" s="54"/>
      <c r="G47" s="54"/>
      <c r="H47" s="55"/>
      <c r="I47" s="573" t="s">
        <v>155</v>
      </c>
      <c r="J47" s="574"/>
      <c r="K47" s="574"/>
      <c r="L47" s="574"/>
      <c r="M47" s="574"/>
      <c r="N47" s="574"/>
      <c r="O47" s="574"/>
      <c r="P47" s="574"/>
      <c r="Q47" s="574"/>
      <c r="R47" s="575"/>
      <c r="S47" s="584"/>
      <c r="T47" s="585"/>
      <c r="U47" s="133" t="s">
        <v>32</v>
      </c>
      <c r="V47" s="133"/>
      <c r="W47" s="134"/>
      <c r="X47" s="586"/>
      <c r="Y47" s="587"/>
      <c r="Z47" s="587"/>
      <c r="AA47" s="587"/>
      <c r="AB47" s="587"/>
      <c r="AC47" s="133" t="s">
        <v>27</v>
      </c>
      <c r="AD47" s="133"/>
      <c r="AE47" s="133"/>
      <c r="AF47" s="135" t="s">
        <v>28</v>
      </c>
      <c r="AG47" s="585"/>
      <c r="AH47" s="585"/>
      <c r="AI47" s="133" t="s">
        <v>31</v>
      </c>
      <c r="AJ47" s="133"/>
      <c r="AK47" s="136" t="s">
        <v>29</v>
      </c>
      <c r="AL47" s="586"/>
      <c r="AM47" s="587"/>
      <c r="AN47" s="587"/>
      <c r="AO47" s="587"/>
      <c r="AP47" s="587"/>
      <c r="AQ47" s="133" t="s">
        <v>27</v>
      </c>
      <c r="AR47" s="133"/>
      <c r="AS47" s="133"/>
      <c r="AT47" s="135" t="s">
        <v>28</v>
      </c>
      <c r="AU47" s="585"/>
      <c r="AV47" s="585"/>
      <c r="AW47" s="133" t="s">
        <v>31</v>
      </c>
      <c r="AX47" s="133"/>
      <c r="AY47" s="136" t="s">
        <v>29</v>
      </c>
      <c r="AZ47" s="586"/>
      <c r="BA47" s="587"/>
      <c r="BB47" s="587"/>
      <c r="BC47" s="587"/>
      <c r="BD47" s="587"/>
      <c r="BE47" s="133" t="s">
        <v>27</v>
      </c>
      <c r="BF47" s="133"/>
      <c r="BG47" s="133"/>
      <c r="BH47" s="135" t="s">
        <v>28</v>
      </c>
      <c r="BI47" s="585"/>
      <c r="BJ47" s="585"/>
      <c r="BK47" s="133" t="s">
        <v>31</v>
      </c>
      <c r="BL47" s="133"/>
      <c r="BM47" s="136" t="s">
        <v>29</v>
      </c>
      <c r="BN47" s="6"/>
      <c r="BR47" s="318"/>
      <c r="BS47" s="318"/>
      <c r="BT47" s="318"/>
      <c r="CH47" s="38"/>
    </row>
    <row r="48" spans="2:86" ht="18" customHeight="1">
      <c r="B48" s="5"/>
      <c r="C48" s="371" t="s">
        <v>381</v>
      </c>
      <c r="D48" s="371"/>
      <c r="E48" s="371"/>
      <c r="F48" s="371"/>
      <c r="G48" s="371"/>
      <c r="H48" s="371"/>
      <c r="I48" s="371"/>
      <c r="J48" s="371"/>
      <c r="K48" s="371"/>
      <c r="L48" s="371"/>
      <c r="M48" s="371"/>
      <c r="N48" s="371"/>
      <c r="O48" s="371"/>
      <c r="P48" s="371"/>
      <c r="Q48" s="371"/>
      <c r="R48" s="371"/>
      <c r="S48" s="371"/>
      <c r="T48" s="371"/>
      <c r="U48" s="371"/>
      <c r="V48" s="371"/>
      <c r="W48" s="371"/>
      <c r="X48" s="371"/>
      <c r="Y48" s="371"/>
      <c r="Z48" s="371"/>
      <c r="AA48" s="371"/>
      <c r="AB48" s="371"/>
      <c r="AC48" s="371"/>
      <c r="AD48" s="371"/>
      <c r="AE48" s="371"/>
      <c r="AF48" s="371"/>
      <c r="AG48" s="371"/>
      <c r="AH48" s="371"/>
      <c r="AI48" s="371"/>
      <c r="AJ48" s="371"/>
      <c r="AK48" s="371"/>
      <c r="AL48" s="371"/>
      <c r="AM48" s="371"/>
      <c r="AN48" s="371"/>
      <c r="AO48" s="371"/>
      <c r="AP48" s="371"/>
      <c r="AQ48" s="371"/>
      <c r="AR48" s="371"/>
      <c r="AS48" s="371"/>
      <c r="AT48" s="371"/>
      <c r="AU48" s="371"/>
      <c r="AV48" s="371"/>
      <c r="AW48" s="371"/>
      <c r="AX48" s="371"/>
      <c r="AY48" s="371"/>
      <c r="AZ48" s="371"/>
      <c r="BA48" s="371"/>
      <c r="BB48" s="371"/>
      <c r="BC48" s="371"/>
      <c r="BD48" s="371"/>
      <c r="BE48" s="371"/>
      <c r="BF48" s="371"/>
      <c r="BG48" s="371"/>
      <c r="BH48" s="371"/>
      <c r="BI48" s="371"/>
      <c r="BJ48" s="371"/>
      <c r="BK48" s="371"/>
      <c r="BL48" s="371"/>
      <c r="BM48" s="371"/>
      <c r="BN48" s="6"/>
      <c r="BR48" s="318"/>
      <c r="BS48" s="318"/>
      <c r="BT48" s="318"/>
      <c r="CH48" s="38"/>
    </row>
    <row r="49" spans="2:72" ht="18" customHeight="1">
      <c r="B49" s="5"/>
      <c r="BN49" s="6"/>
      <c r="BR49" s="318"/>
      <c r="BS49" s="318"/>
      <c r="BT49" s="318"/>
    </row>
    <row r="50" spans="2:72" ht="18" customHeight="1">
      <c r="B50" s="567" t="s">
        <v>382</v>
      </c>
      <c r="C50" s="568"/>
      <c r="D50" s="568"/>
      <c r="E50" s="568"/>
      <c r="F50" s="568"/>
      <c r="G50" s="568"/>
      <c r="H50" s="568"/>
      <c r="I50" s="568"/>
      <c r="J50" s="568"/>
      <c r="K50" s="568"/>
      <c r="L50" s="568"/>
      <c r="M50" s="568"/>
      <c r="N50" s="568"/>
      <c r="O50" s="568"/>
      <c r="P50" s="568"/>
      <c r="Q50" s="568"/>
      <c r="R50" s="568"/>
      <c r="S50" s="568"/>
      <c r="T50" s="568"/>
      <c r="U50" s="568"/>
      <c r="V50" s="568"/>
      <c r="W50" s="568"/>
      <c r="X50" s="568"/>
      <c r="Y50" s="568"/>
      <c r="Z50" s="568"/>
      <c r="AA50" s="568"/>
      <c r="AB50" s="568"/>
      <c r="AC50" s="568"/>
      <c r="AD50" s="568"/>
      <c r="AE50" s="568"/>
      <c r="AF50" s="568"/>
      <c r="AG50" s="568"/>
      <c r="AH50" s="568"/>
      <c r="AI50" s="568"/>
      <c r="AJ50" s="568"/>
      <c r="AK50" s="568"/>
      <c r="AL50" s="568"/>
      <c r="AM50" s="568"/>
      <c r="AN50" s="568"/>
      <c r="AO50" s="568"/>
      <c r="AP50" s="568"/>
      <c r="AQ50" s="568"/>
      <c r="AR50" s="568"/>
      <c r="AS50" s="568"/>
      <c r="AT50" s="568"/>
      <c r="AU50" s="568"/>
      <c r="AV50" s="568"/>
      <c r="AW50" s="568"/>
      <c r="AX50" s="568"/>
      <c r="AY50" s="568"/>
      <c r="AZ50" s="568"/>
      <c r="BA50" s="568"/>
      <c r="BB50" s="568"/>
      <c r="BC50" s="568"/>
      <c r="BD50" s="568"/>
      <c r="BE50" s="568"/>
      <c r="BF50" s="568"/>
      <c r="BG50" s="568"/>
      <c r="BH50" s="568"/>
      <c r="BI50" s="568"/>
      <c r="BJ50" s="568"/>
      <c r="BK50" s="568"/>
      <c r="BL50" s="568"/>
      <c r="BM50" s="568"/>
      <c r="BN50" s="569"/>
      <c r="BR50" s="318"/>
      <c r="BS50" s="318"/>
      <c r="BT50" s="318"/>
    </row>
    <row r="51" spans="2:72" ht="18" customHeight="1">
      <c r="B51" s="5"/>
      <c r="C51" s="611" t="s">
        <v>30</v>
      </c>
      <c r="D51" s="612"/>
      <c r="E51" s="612"/>
      <c r="F51" s="612"/>
      <c r="G51" s="612"/>
      <c r="H51" s="612"/>
      <c r="I51" s="612"/>
      <c r="J51" s="612"/>
      <c r="K51" s="613"/>
      <c r="L51" s="140" t="s">
        <v>383</v>
      </c>
      <c r="M51" s="133"/>
      <c r="N51" s="133"/>
      <c r="O51" s="133"/>
      <c r="P51" s="133"/>
      <c r="Q51" s="133"/>
      <c r="R51" s="133"/>
      <c r="S51" s="133"/>
      <c r="T51" s="133"/>
      <c r="U51" s="133"/>
      <c r="V51" s="133"/>
      <c r="W51" s="133"/>
      <c r="X51" s="586"/>
      <c r="Y51" s="587"/>
      <c r="Z51" s="587"/>
      <c r="AA51" s="587"/>
      <c r="AB51" s="587"/>
      <c r="AC51" s="133" t="s">
        <v>27</v>
      </c>
      <c r="AD51" s="133"/>
      <c r="AE51" s="133"/>
      <c r="AF51" s="135" t="s">
        <v>28</v>
      </c>
      <c r="AG51" s="585"/>
      <c r="AH51" s="585"/>
      <c r="AI51" s="133" t="s">
        <v>31</v>
      </c>
      <c r="AJ51" s="133"/>
      <c r="AK51" s="136" t="s">
        <v>29</v>
      </c>
      <c r="AL51" s="586"/>
      <c r="AM51" s="587"/>
      <c r="AN51" s="587"/>
      <c r="AO51" s="587"/>
      <c r="AP51" s="587"/>
      <c r="AQ51" s="133" t="s">
        <v>27</v>
      </c>
      <c r="AR51" s="133"/>
      <c r="AS51" s="133"/>
      <c r="AT51" s="135" t="s">
        <v>28</v>
      </c>
      <c r="AU51" s="585"/>
      <c r="AV51" s="585"/>
      <c r="AW51" s="133" t="s">
        <v>31</v>
      </c>
      <c r="AX51" s="133"/>
      <c r="AY51" s="136" t="s">
        <v>29</v>
      </c>
      <c r="AZ51" s="586"/>
      <c r="BA51" s="587"/>
      <c r="BB51" s="587"/>
      <c r="BC51" s="587"/>
      <c r="BD51" s="587"/>
      <c r="BE51" s="133" t="s">
        <v>27</v>
      </c>
      <c r="BF51" s="133"/>
      <c r="BG51" s="133"/>
      <c r="BH51" s="135" t="s">
        <v>28</v>
      </c>
      <c r="BI51" s="585"/>
      <c r="BJ51" s="585"/>
      <c r="BK51" s="133" t="s">
        <v>31</v>
      </c>
      <c r="BL51" s="133"/>
      <c r="BM51" s="136" t="s">
        <v>29</v>
      </c>
      <c r="BN51" s="6"/>
      <c r="BR51" s="318"/>
      <c r="BS51" s="318"/>
      <c r="BT51" s="318"/>
    </row>
    <row r="52" spans="2:72" ht="18" customHeight="1">
      <c r="B52" s="5"/>
      <c r="C52" s="614" t="s">
        <v>33</v>
      </c>
      <c r="D52" s="362"/>
      <c r="E52" s="362"/>
      <c r="F52" s="362"/>
      <c r="G52" s="362"/>
      <c r="H52" s="362"/>
      <c r="I52" s="362"/>
      <c r="J52" s="362"/>
      <c r="K52" s="363"/>
      <c r="L52" s="41" t="s">
        <v>34</v>
      </c>
      <c r="M52" s="19"/>
      <c r="N52" s="19"/>
      <c r="O52" s="19"/>
      <c r="P52" s="19"/>
      <c r="Q52" s="19"/>
      <c r="R52" s="19"/>
      <c r="S52" s="19"/>
      <c r="T52" s="19"/>
      <c r="U52" s="19"/>
      <c r="V52" s="19"/>
      <c r="W52" s="19"/>
      <c r="X52" s="591" t="str">
        <f>IF(L60="","",TEXT(X46-L60,"#.000"))</f>
        <v>1199.908</v>
      </c>
      <c r="Y52" s="592"/>
      <c r="Z52" s="592"/>
      <c r="AA52" s="592"/>
      <c r="AB52" s="592"/>
      <c r="AC52" s="19" t="s">
        <v>27</v>
      </c>
      <c r="AD52" s="19"/>
      <c r="AE52" s="19"/>
      <c r="AF52" s="135" t="s">
        <v>28</v>
      </c>
      <c r="AG52" s="585"/>
      <c r="AH52" s="585"/>
      <c r="AI52" s="133" t="s">
        <v>31</v>
      </c>
      <c r="AJ52" s="133"/>
      <c r="AK52" s="136" t="s">
        <v>29</v>
      </c>
      <c r="AL52" s="586"/>
      <c r="AM52" s="587"/>
      <c r="AN52" s="587"/>
      <c r="AO52" s="587"/>
      <c r="AP52" s="587"/>
      <c r="AQ52" s="133" t="s">
        <v>27</v>
      </c>
      <c r="AR52" s="133"/>
      <c r="AS52" s="133"/>
      <c r="AT52" s="135" t="s">
        <v>28</v>
      </c>
      <c r="AU52" s="585"/>
      <c r="AV52" s="585"/>
      <c r="AW52" s="133" t="s">
        <v>31</v>
      </c>
      <c r="AX52" s="133"/>
      <c r="AY52" s="136" t="s">
        <v>29</v>
      </c>
      <c r="AZ52" s="586"/>
      <c r="BA52" s="587"/>
      <c r="BB52" s="587"/>
      <c r="BC52" s="587"/>
      <c r="BD52" s="587"/>
      <c r="BE52" s="133" t="s">
        <v>27</v>
      </c>
      <c r="BF52" s="133"/>
      <c r="BG52" s="133"/>
      <c r="BH52" s="135" t="s">
        <v>28</v>
      </c>
      <c r="BI52" s="585"/>
      <c r="BJ52" s="585"/>
      <c r="BK52" s="133" t="s">
        <v>31</v>
      </c>
      <c r="BL52" s="133"/>
      <c r="BM52" s="136" t="s">
        <v>29</v>
      </c>
      <c r="BN52" s="6"/>
      <c r="BR52" s="318"/>
      <c r="BS52" s="318"/>
      <c r="BT52" s="318"/>
    </row>
    <row r="53" spans="2:72" ht="18" customHeight="1">
      <c r="B53" s="5"/>
      <c r="C53" s="16"/>
      <c r="D53" s="17"/>
      <c r="E53" s="17"/>
      <c r="F53" s="17"/>
      <c r="G53" s="17"/>
      <c r="H53" s="17"/>
      <c r="I53" s="17"/>
      <c r="J53" s="17"/>
      <c r="K53" s="17"/>
      <c r="L53" s="41" t="s">
        <v>35</v>
      </c>
      <c r="M53" s="19"/>
      <c r="N53" s="19"/>
      <c r="O53" s="19"/>
      <c r="P53" s="19"/>
      <c r="Q53" s="19"/>
      <c r="R53" s="19"/>
      <c r="S53" s="19"/>
      <c r="T53" s="19"/>
      <c r="U53" s="19"/>
      <c r="V53" s="19"/>
      <c r="W53" s="19"/>
      <c r="X53" s="591" t="str">
        <f>IF(L59="","",TEXT("-"&amp;L59,"0.000"))</f>
        <v>-0.252</v>
      </c>
      <c r="Y53" s="592"/>
      <c r="Z53" s="592"/>
      <c r="AA53" s="592"/>
      <c r="AB53" s="592"/>
      <c r="AC53" s="19" t="s">
        <v>27</v>
      </c>
      <c r="AD53" s="19"/>
      <c r="AE53" s="19"/>
      <c r="AF53" s="135" t="s">
        <v>28</v>
      </c>
      <c r="AG53" s="585"/>
      <c r="AH53" s="585"/>
      <c r="AI53" s="133" t="s">
        <v>31</v>
      </c>
      <c r="AJ53" s="133"/>
      <c r="AK53" s="136" t="s">
        <v>29</v>
      </c>
      <c r="AL53" s="586"/>
      <c r="AM53" s="587"/>
      <c r="AN53" s="587"/>
      <c r="AO53" s="587"/>
      <c r="AP53" s="587"/>
      <c r="AQ53" s="133" t="s">
        <v>27</v>
      </c>
      <c r="AR53" s="133"/>
      <c r="AS53" s="133"/>
      <c r="AT53" s="135" t="s">
        <v>28</v>
      </c>
      <c r="AU53" s="585"/>
      <c r="AV53" s="585"/>
      <c r="AW53" s="133" t="s">
        <v>31</v>
      </c>
      <c r="AX53" s="133"/>
      <c r="AY53" s="136" t="s">
        <v>29</v>
      </c>
      <c r="AZ53" s="586"/>
      <c r="BA53" s="587"/>
      <c r="BB53" s="587"/>
      <c r="BC53" s="587"/>
      <c r="BD53" s="587"/>
      <c r="BE53" s="133" t="s">
        <v>27</v>
      </c>
      <c r="BF53" s="133"/>
      <c r="BG53" s="133"/>
      <c r="BH53" s="135" t="s">
        <v>28</v>
      </c>
      <c r="BI53" s="585"/>
      <c r="BJ53" s="585"/>
      <c r="BK53" s="133" t="s">
        <v>31</v>
      </c>
      <c r="BL53" s="133"/>
      <c r="BM53" s="136" t="s">
        <v>29</v>
      </c>
      <c r="BN53" s="6"/>
      <c r="BR53" s="318"/>
      <c r="BS53" s="318"/>
      <c r="BT53" s="318"/>
    </row>
    <row r="54" spans="2:72" ht="18" customHeight="1">
      <c r="B54" s="5"/>
      <c r="C54" s="371" t="s">
        <v>355</v>
      </c>
      <c r="D54" s="371"/>
      <c r="E54" s="371"/>
      <c r="F54" s="371"/>
      <c r="G54" s="371"/>
      <c r="H54" s="371"/>
      <c r="I54" s="371"/>
      <c r="J54" s="371"/>
      <c r="K54" s="371"/>
      <c r="L54" s="371"/>
      <c r="M54" s="371"/>
      <c r="N54" s="371"/>
      <c r="O54" s="371"/>
      <c r="P54" s="371"/>
      <c r="Q54" s="371"/>
      <c r="R54" s="371"/>
      <c r="S54" s="371"/>
      <c r="T54" s="371"/>
      <c r="U54" s="371"/>
      <c r="V54" s="371"/>
      <c r="W54" s="371"/>
      <c r="X54" s="371"/>
      <c r="Y54" s="371"/>
      <c r="Z54" s="371"/>
      <c r="AA54" s="371"/>
      <c r="AB54" s="615"/>
      <c r="AC54" s="615"/>
      <c r="AD54" s="615"/>
      <c r="AE54" s="615"/>
      <c r="AF54" s="615"/>
      <c r="AG54" s="615"/>
      <c r="AH54" s="615"/>
      <c r="AI54" s="615"/>
      <c r="AJ54" s="615"/>
      <c r="AK54" s="615"/>
      <c r="AL54" s="615"/>
      <c r="AM54" s="615"/>
      <c r="AN54" s="615"/>
      <c r="AO54" s="615"/>
      <c r="AP54" s="615"/>
      <c r="AQ54" s="615"/>
      <c r="AR54" s="615"/>
      <c r="AS54" s="615"/>
      <c r="AT54" s="615"/>
      <c r="AU54" s="615"/>
      <c r="AV54" s="615"/>
      <c r="AW54" s="615"/>
      <c r="AX54" s="615"/>
      <c r="AY54" s="615"/>
      <c r="AZ54" s="615"/>
      <c r="BA54" s="615"/>
      <c r="BB54" s="615"/>
      <c r="BC54" s="615"/>
      <c r="BD54" s="615"/>
      <c r="BE54" s="615"/>
      <c r="BF54" s="615"/>
      <c r="BG54" s="615"/>
      <c r="BH54" s="615"/>
      <c r="BI54" s="615"/>
      <c r="BJ54" s="615"/>
      <c r="BK54" s="615"/>
      <c r="BL54" s="615"/>
      <c r="BM54" s="615"/>
      <c r="BN54" s="6"/>
      <c r="BR54" s="318"/>
      <c r="BS54" s="318"/>
      <c r="BT54" s="318"/>
    </row>
    <row r="55" spans="2:72" ht="18" customHeight="1">
      <c r="B55" s="5"/>
      <c r="C55" s="400" t="s">
        <v>384</v>
      </c>
      <c r="D55" s="400"/>
      <c r="E55" s="400"/>
      <c r="F55" s="400"/>
      <c r="G55" s="400"/>
      <c r="H55" s="400"/>
      <c r="I55" s="400"/>
      <c r="J55" s="400"/>
      <c r="K55" s="400"/>
      <c r="L55" s="400"/>
      <c r="M55" s="400"/>
      <c r="N55" s="400"/>
      <c r="O55" s="400"/>
      <c r="P55" s="400"/>
      <c r="Q55" s="400"/>
      <c r="R55" s="400"/>
      <c r="S55" s="400"/>
      <c r="T55" s="400"/>
      <c r="U55" s="400"/>
      <c r="V55" s="400"/>
      <c r="W55" s="400"/>
      <c r="X55" s="400"/>
      <c r="Y55" s="400"/>
      <c r="Z55" s="400"/>
      <c r="AA55" s="400"/>
      <c r="AB55" s="400"/>
      <c r="AC55" s="400"/>
      <c r="AD55" s="400"/>
      <c r="AE55" s="400"/>
      <c r="AF55" s="400"/>
      <c r="AG55" s="400"/>
      <c r="AH55" s="400"/>
      <c r="AI55" s="400"/>
      <c r="AJ55" s="400"/>
      <c r="AK55" s="400"/>
      <c r="AL55" s="400"/>
      <c r="AM55" s="400"/>
      <c r="AN55" s="400"/>
      <c r="AO55" s="400"/>
      <c r="AP55" s="400"/>
      <c r="AQ55" s="400"/>
      <c r="AR55" s="400"/>
      <c r="AS55" s="400"/>
      <c r="AT55" s="400"/>
      <c r="AU55" s="400"/>
      <c r="AV55" s="400"/>
      <c r="AW55" s="400"/>
      <c r="AX55" s="400"/>
      <c r="AY55" s="400"/>
      <c r="AZ55" s="400"/>
      <c r="BA55" s="400"/>
      <c r="BB55" s="400"/>
      <c r="BC55" s="400"/>
      <c r="BD55" s="400"/>
      <c r="BE55" s="400"/>
      <c r="BF55" s="400"/>
      <c r="BG55" s="400"/>
      <c r="BH55" s="400"/>
      <c r="BI55" s="400"/>
      <c r="BJ55" s="400"/>
      <c r="BK55" s="400"/>
      <c r="BL55" s="400"/>
      <c r="BM55" s="400"/>
      <c r="BN55" s="6"/>
      <c r="BR55" s="318"/>
      <c r="BS55" s="318"/>
      <c r="BT55" s="318"/>
    </row>
    <row r="56" spans="2:72" ht="18" customHeight="1">
      <c r="B56" s="5"/>
      <c r="C56" s="400" t="s">
        <v>385</v>
      </c>
      <c r="D56" s="400"/>
      <c r="E56" s="400"/>
      <c r="F56" s="400"/>
      <c r="G56" s="400"/>
      <c r="H56" s="400"/>
      <c r="I56" s="400"/>
      <c r="J56" s="400"/>
      <c r="K56" s="400"/>
      <c r="L56" s="400"/>
      <c r="M56" s="400"/>
      <c r="N56" s="400"/>
      <c r="O56" s="400"/>
      <c r="P56" s="400"/>
      <c r="Q56" s="400"/>
      <c r="R56" s="400"/>
      <c r="S56" s="400"/>
      <c r="T56" s="400"/>
      <c r="U56" s="400"/>
      <c r="V56" s="400"/>
      <c r="W56" s="400"/>
      <c r="X56" s="400"/>
      <c r="Y56" s="400"/>
      <c r="Z56" s="400"/>
      <c r="AA56" s="400"/>
      <c r="AB56" s="400"/>
      <c r="AC56" s="400"/>
      <c r="AD56" s="400"/>
      <c r="AE56" s="400"/>
      <c r="AF56" s="400"/>
      <c r="AG56" s="400"/>
      <c r="AH56" s="400"/>
      <c r="AI56" s="400"/>
      <c r="AJ56" s="400"/>
      <c r="AK56" s="400"/>
      <c r="AL56" s="400"/>
      <c r="AM56" s="400"/>
      <c r="AN56" s="400"/>
      <c r="AO56" s="400"/>
      <c r="AP56" s="400"/>
      <c r="AQ56" s="400"/>
      <c r="AR56" s="400"/>
      <c r="AS56" s="400"/>
      <c r="AT56" s="400"/>
      <c r="AU56" s="400"/>
      <c r="AV56" s="400"/>
      <c r="AW56" s="400"/>
      <c r="AX56" s="400"/>
      <c r="AY56" s="400"/>
      <c r="AZ56" s="400"/>
      <c r="BA56" s="400"/>
      <c r="BB56" s="400"/>
      <c r="BC56" s="400"/>
      <c r="BD56" s="400"/>
      <c r="BE56" s="400"/>
      <c r="BF56" s="400"/>
      <c r="BG56" s="400"/>
      <c r="BH56" s="400"/>
      <c r="BI56" s="400"/>
      <c r="BJ56" s="400"/>
      <c r="BK56" s="400"/>
      <c r="BL56" s="400"/>
      <c r="BM56" s="400"/>
      <c r="BN56" s="6"/>
      <c r="BR56" s="318"/>
      <c r="BS56" s="318"/>
      <c r="BT56" s="318"/>
    </row>
    <row r="57" spans="2:72" ht="18" customHeight="1">
      <c r="B57" s="5"/>
      <c r="BN57" s="6"/>
      <c r="BR57" s="318"/>
      <c r="BS57" s="318"/>
      <c r="BT57" s="318"/>
    </row>
    <row r="58" spans="2:72" ht="18" customHeight="1">
      <c r="B58" s="567" t="s">
        <v>36</v>
      </c>
      <c r="C58" s="568"/>
      <c r="D58" s="568"/>
      <c r="E58" s="568"/>
      <c r="F58" s="568"/>
      <c r="G58" s="568"/>
      <c r="H58" s="568"/>
      <c r="I58" s="568"/>
      <c r="J58" s="568"/>
      <c r="K58" s="568"/>
      <c r="L58" s="568"/>
      <c r="M58" s="568"/>
      <c r="N58" s="568"/>
      <c r="O58" s="568"/>
      <c r="P58" s="568"/>
      <c r="Q58" s="568"/>
      <c r="R58" s="568"/>
      <c r="S58" s="568"/>
      <c r="T58" s="568"/>
      <c r="U58" s="568"/>
      <c r="V58" s="568"/>
      <c r="W58" s="568"/>
      <c r="X58" s="568"/>
      <c r="Y58" s="568"/>
      <c r="Z58" s="568"/>
      <c r="AA58" s="568"/>
      <c r="AB58" s="568"/>
      <c r="AC58" s="568"/>
      <c r="AD58" s="568"/>
      <c r="AE58" s="568"/>
      <c r="AF58" s="568"/>
      <c r="AG58" s="568"/>
      <c r="AH58" s="568"/>
      <c r="AI58" s="568"/>
      <c r="AJ58" s="568"/>
      <c r="AK58" s="568"/>
      <c r="AL58" s="568"/>
      <c r="AM58" s="568"/>
      <c r="AN58" s="568"/>
      <c r="AO58" s="568"/>
      <c r="AP58" s="568"/>
      <c r="AQ58" s="568"/>
      <c r="AR58" s="568"/>
      <c r="AS58" s="568"/>
      <c r="AT58" s="568"/>
      <c r="AU58" s="568"/>
      <c r="AV58" s="568"/>
      <c r="AW58" s="568"/>
      <c r="AX58" s="568"/>
      <c r="AY58" s="568"/>
      <c r="AZ58" s="568"/>
      <c r="BA58" s="568"/>
      <c r="BB58" s="568"/>
      <c r="BC58" s="568"/>
      <c r="BD58" s="568"/>
      <c r="BE58" s="568"/>
      <c r="BF58" s="568"/>
      <c r="BG58" s="568"/>
      <c r="BH58" s="568"/>
      <c r="BI58" s="568"/>
      <c r="BJ58" s="568"/>
      <c r="BK58" s="568"/>
      <c r="BL58" s="568"/>
      <c r="BM58" s="568"/>
      <c r="BN58" s="569"/>
      <c r="BR58" s="318"/>
      <c r="BS58" s="318"/>
      <c r="BT58" s="318"/>
    </row>
    <row r="59" spans="2:72" ht="18" customHeight="1">
      <c r="B59" s="5"/>
      <c r="C59" s="616" t="s">
        <v>34</v>
      </c>
      <c r="D59" s="617"/>
      <c r="E59" s="617"/>
      <c r="F59" s="617"/>
      <c r="G59" s="617"/>
      <c r="H59" s="617"/>
      <c r="I59" s="617"/>
      <c r="J59" s="617"/>
      <c r="K59" s="618"/>
      <c r="L59" s="619">
        <v>0.252</v>
      </c>
      <c r="M59" s="620"/>
      <c r="N59" s="620"/>
      <c r="O59" s="620"/>
      <c r="P59" s="620"/>
      <c r="Q59" s="621" t="s">
        <v>27</v>
      </c>
      <c r="R59" s="621"/>
      <c r="S59" s="621"/>
      <c r="T59" s="56" t="s">
        <v>28</v>
      </c>
      <c r="U59" s="621" t="s">
        <v>37</v>
      </c>
      <c r="V59" s="621"/>
      <c r="W59" s="621"/>
      <c r="X59" s="620" t="s">
        <v>709</v>
      </c>
      <c r="Y59" s="620"/>
      <c r="Z59" s="620"/>
      <c r="AA59" s="620"/>
      <c r="AB59" s="621" t="s">
        <v>38</v>
      </c>
      <c r="AC59" s="621"/>
      <c r="AD59" s="621"/>
      <c r="AE59" s="57" t="s">
        <v>29</v>
      </c>
      <c r="BN59" s="6"/>
      <c r="BR59" s="318">
        <v>2</v>
      </c>
      <c r="BS59" s="318">
        <f>COUNTA(L59)+COUNTA(X59)</f>
        <v>2</v>
      </c>
      <c r="BT59" s="318">
        <f>BR59-BS59</f>
        <v>0</v>
      </c>
    </row>
    <row r="60" spans="2:72" ht="18" customHeight="1">
      <c r="B60" s="5"/>
      <c r="C60" s="631" t="s">
        <v>386</v>
      </c>
      <c r="D60" s="632"/>
      <c r="E60" s="632"/>
      <c r="F60" s="632"/>
      <c r="G60" s="632"/>
      <c r="H60" s="632"/>
      <c r="I60" s="632"/>
      <c r="J60" s="632"/>
      <c r="K60" s="633"/>
      <c r="L60" s="619">
        <v>9.1999999999999998E-2</v>
      </c>
      <c r="M60" s="620"/>
      <c r="N60" s="620"/>
      <c r="O60" s="620"/>
      <c r="P60" s="620"/>
      <c r="Q60" s="621" t="s">
        <v>27</v>
      </c>
      <c r="R60" s="621"/>
      <c r="S60" s="621"/>
      <c r="T60" s="56" t="s">
        <v>28</v>
      </c>
      <c r="U60" s="621" t="s">
        <v>37</v>
      </c>
      <c r="V60" s="621"/>
      <c r="W60" s="621"/>
      <c r="X60" s="620" t="s">
        <v>709</v>
      </c>
      <c r="Y60" s="620"/>
      <c r="Z60" s="620"/>
      <c r="AA60" s="620"/>
      <c r="AB60" s="621" t="s">
        <v>38</v>
      </c>
      <c r="AC60" s="621"/>
      <c r="AD60" s="621"/>
      <c r="AE60" s="57" t="s">
        <v>29</v>
      </c>
      <c r="BN60" s="6"/>
      <c r="BR60" s="318">
        <v>2</v>
      </c>
      <c r="BS60" s="318">
        <f>COUNTA(L60)+COUNTA(X60)</f>
        <v>2</v>
      </c>
      <c r="BT60" s="318">
        <f>BR60-BS60</f>
        <v>0</v>
      </c>
    </row>
    <row r="61" spans="2:72" ht="18" customHeight="1">
      <c r="B61" s="5"/>
      <c r="C61" s="371" t="s">
        <v>387</v>
      </c>
      <c r="D61" s="371"/>
      <c r="E61" s="371"/>
      <c r="F61" s="371"/>
      <c r="G61" s="371"/>
      <c r="H61" s="371"/>
      <c r="I61" s="371"/>
      <c r="J61" s="371"/>
      <c r="K61" s="371"/>
      <c r="L61" s="371"/>
      <c r="M61" s="371"/>
      <c r="N61" s="371"/>
      <c r="O61" s="371"/>
      <c r="P61" s="371"/>
      <c r="Q61" s="371"/>
      <c r="R61" s="371"/>
      <c r="S61" s="371"/>
      <c r="T61" s="371"/>
      <c r="U61" s="371"/>
      <c r="V61" s="371"/>
      <c r="W61" s="371"/>
      <c r="X61" s="371"/>
      <c r="Y61" s="371"/>
      <c r="Z61" s="371"/>
      <c r="AA61" s="371"/>
      <c r="AB61" s="371"/>
      <c r="AC61" s="400"/>
      <c r="AD61" s="400"/>
      <c r="AE61" s="400"/>
      <c r="AF61" s="400"/>
      <c r="AG61" s="400"/>
      <c r="AH61" s="400"/>
      <c r="AI61" s="400"/>
      <c r="AJ61" s="400"/>
      <c r="AK61" s="400"/>
      <c r="AL61" s="400"/>
      <c r="AM61" s="400"/>
      <c r="AN61" s="400"/>
      <c r="AO61" s="400"/>
      <c r="AP61" s="400"/>
      <c r="AQ61" s="400"/>
      <c r="AR61" s="400"/>
      <c r="AS61" s="400"/>
      <c r="AT61" s="400"/>
      <c r="AU61" s="400"/>
      <c r="AV61" s="400"/>
      <c r="AW61" s="400"/>
      <c r="AX61" s="400"/>
      <c r="AY61" s="400"/>
      <c r="AZ61" s="400"/>
      <c r="BA61" s="400"/>
      <c r="BB61" s="400"/>
      <c r="BC61" s="400"/>
      <c r="BD61" s="400"/>
      <c r="BE61" s="400"/>
      <c r="BF61" s="400"/>
      <c r="BG61" s="400"/>
      <c r="BH61" s="400"/>
      <c r="BI61" s="400"/>
      <c r="BJ61" s="400"/>
      <c r="BK61" s="400"/>
      <c r="BL61" s="400"/>
      <c r="BM61" s="400"/>
      <c r="BN61" s="6"/>
      <c r="BR61" s="318"/>
      <c r="BS61" s="318"/>
      <c r="BT61" s="318"/>
    </row>
    <row r="62" spans="2:72" ht="18" customHeight="1">
      <c r="B62" s="5"/>
      <c r="BN62" s="6"/>
      <c r="BR62" s="318"/>
      <c r="BS62" s="318"/>
      <c r="BT62" s="318"/>
    </row>
    <row r="63" spans="2:72" ht="18" customHeight="1">
      <c r="B63" s="567" t="s">
        <v>39</v>
      </c>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8"/>
      <c r="AN63" s="568"/>
      <c r="AO63" s="568"/>
      <c r="AP63" s="568"/>
      <c r="AQ63" s="568"/>
      <c r="AR63" s="568"/>
      <c r="AS63" s="568"/>
      <c r="AT63" s="568"/>
      <c r="AU63" s="568"/>
      <c r="AV63" s="568"/>
      <c r="AW63" s="568"/>
      <c r="AX63" s="568"/>
      <c r="AY63" s="568"/>
      <c r="AZ63" s="568"/>
      <c r="BA63" s="568"/>
      <c r="BB63" s="568"/>
      <c r="BC63" s="568"/>
      <c r="BD63" s="568"/>
      <c r="BE63" s="568"/>
      <c r="BF63" s="568"/>
      <c r="BG63" s="568"/>
      <c r="BH63" s="568"/>
      <c r="BI63" s="568"/>
      <c r="BJ63" s="568"/>
      <c r="BK63" s="568"/>
      <c r="BL63" s="568"/>
      <c r="BM63" s="568"/>
      <c r="BN63" s="569"/>
      <c r="BR63" s="318"/>
      <c r="BS63" s="318"/>
      <c r="BT63" s="318"/>
    </row>
    <row r="64" spans="2:72" ht="18" customHeight="1">
      <c r="B64" s="5"/>
      <c r="C64" s="365" t="s">
        <v>139</v>
      </c>
      <c r="D64" s="365"/>
      <c r="E64" s="365"/>
      <c r="F64" s="365"/>
      <c r="G64" s="365"/>
      <c r="H64" s="365"/>
      <c r="I64" s="365"/>
      <c r="J64" s="365"/>
      <c r="K64" s="365"/>
      <c r="L64" s="365"/>
      <c r="M64" s="365"/>
      <c r="N64" s="365"/>
      <c r="O64" s="365"/>
      <c r="P64" s="365"/>
      <c r="Q64" s="365"/>
      <c r="R64" s="365"/>
      <c r="S64" s="365"/>
      <c r="T64" s="365"/>
      <c r="U64" s="365"/>
      <c r="V64" s="365"/>
      <c r="W64" s="365"/>
      <c r="X64" s="365"/>
      <c r="Y64" s="365"/>
      <c r="Z64" s="365"/>
      <c r="AA64" s="365"/>
      <c r="AB64" s="365"/>
      <c r="AC64" s="365"/>
      <c r="AD64" s="365"/>
      <c r="AE64" s="365"/>
      <c r="AF64" s="365"/>
      <c r="AG64" s="365"/>
      <c r="AH64" s="365"/>
      <c r="AI64" s="365"/>
      <c r="AJ64" s="365"/>
      <c r="AK64" s="365"/>
      <c r="AL64" s="365"/>
      <c r="AM64" s="365"/>
      <c r="AN64" s="365"/>
      <c r="AO64" s="365"/>
      <c r="AP64" s="365"/>
      <c r="AQ64" s="365"/>
      <c r="AR64" s="365"/>
      <c r="AS64" s="365"/>
      <c r="AT64" s="365"/>
      <c r="AU64" s="365"/>
      <c r="AV64" s="365"/>
      <c r="AW64" s="365"/>
      <c r="AX64" s="365"/>
      <c r="AY64" s="365"/>
      <c r="AZ64" s="365"/>
      <c r="BA64" s="365"/>
      <c r="BB64" s="365"/>
      <c r="BC64" s="365"/>
      <c r="BD64" s="365"/>
      <c r="BE64" s="365"/>
      <c r="BF64" s="365"/>
      <c r="BG64" s="365"/>
      <c r="BH64" s="365"/>
      <c r="BI64" s="365"/>
      <c r="BJ64" s="365"/>
      <c r="BK64" s="365"/>
      <c r="BL64" s="365"/>
      <c r="BM64" s="365"/>
      <c r="BN64" s="6"/>
      <c r="BR64" s="318"/>
      <c r="BS64" s="318"/>
      <c r="BT64" s="318"/>
    </row>
    <row r="65" spans="2:72" ht="18" customHeight="1">
      <c r="B65" s="5"/>
      <c r="C65" s="403" t="s">
        <v>146</v>
      </c>
      <c r="D65" s="403"/>
      <c r="E65" s="403"/>
      <c r="F65" s="403"/>
      <c r="G65" s="403"/>
      <c r="H65" s="403"/>
      <c r="I65" s="403"/>
      <c r="J65" s="403"/>
      <c r="K65" s="403"/>
      <c r="L65" s="403"/>
      <c r="M65" s="403"/>
      <c r="N65" s="403"/>
      <c r="O65" s="403"/>
      <c r="P65" s="403"/>
      <c r="Q65" s="403"/>
      <c r="R65" s="403"/>
      <c r="S65" s="403"/>
      <c r="T65" s="403"/>
      <c r="U65" s="403"/>
      <c r="V65" s="403"/>
      <c r="W65" s="403"/>
      <c r="X65" s="403"/>
      <c r="Y65" s="403"/>
      <c r="Z65" s="403"/>
      <c r="AA65" s="403"/>
      <c r="AB65" s="403"/>
      <c r="AC65" s="403"/>
      <c r="AD65" s="403"/>
      <c r="AE65" s="403"/>
      <c r="AF65" s="403"/>
      <c r="AG65" s="403"/>
      <c r="AH65" s="403"/>
      <c r="AI65" s="403"/>
      <c r="AJ65" s="403"/>
      <c r="AK65" s="403"/>
      <c r="AL65" s="403"/>
      <c r="AM65" s="403"/>
      <c r="AN65" s="403"/>
      <c r="AO65" s="403"/>
      <c r="AP65" s="403"/>
      <c r="AQ65" s="403"/>
      <c r="AR65" s="403"/>
      <c r="AS65" s="403"/>
      <c r="AT65" s="403"/>
      <c r="AU65" s="403"/>
      <c r="AV65" s="403"/>
      <c r="AW65" s="403"/>
      <c r="AX65" s="403"/>
      <c r="AY65" s="403"/>
      <c r="AZ65" s="403"/>
      <c r="BA65" s="403"/>
      <c r="BB65" s="403"/>
      <c r="BC65" s="403"/>
      <c r="BD65" s="403"/>
      <c r="BE65" s="403"/>
      <c r="BF65" s="403"/>
      <c r="BG65" s="403"/>
      <c r="BH65" s="403"/>
      <c r="BI65" s="403"/>
      <c r="BJ65" s="403"/>
      <c r="BK65" s="403"/>
      <c r="BL65" s="403"/>
      <c r="BM65" s="403"/>
      <c r="BN65" s="6"/>
      <c r="BR65" s="318"/>
      <c r="BS65" s="318"/>
      <c r="BT65" s="318"/>
    </row>
    <row r="66" spans="2:72" ht="18" customHeight="1">
      <c r="B66" s="5"/>
      <c r="C66" s="622" t="s">
        <v>40</v>
      </c>
      <c r="D66" s="623"/>
      <c r="E66" s="623"/>
      <c r="F66" s="623"/>
      <c r="G66" s="623"/>
      <c r="H66" s="624"/>
      <c r="I66" s="391" t="s">
        <v>656</v>
      </c>
      <c r="J66" s="392"/>
      <c r="K66" s="14" t="s">
        <v>93</v>
      </c>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22"/>
      <c r="BN66" s="6"/>
      <c r="BR66" s="318">
        <v>1</v>
      </c>
      <c r="BS66" s="318">
        <f>IF(I66="☐",0,1)</f>
        <v>1</v>
      </c>
      <c r="BT66" s="318">
        <f>BR66-BS66</f>
        <v>0</v>
      </c>
    </row>
    <row r="67" spans="2:72" ht="18" customHeight="1">
      <c r="B67" s="5"/>
      <c r="C67" s="625"/>
      <c r="D67" s="427"/>
      <c r="E67" s="427"/>
      <c r="F67" s="427"/>
      <c r="G67" s="427"/>
      <c r="H67" s="626"/>
      <c r="I67" s="15"/>
      <c r="J67" s="47"/>
      <c r="K67" s="628"/>
      <c r="L67" s="628"/>
      <c r="M67" s="628"/>
      <c r="N67" s="628"/>
      <c r="O67" s="628"/>
      <c r="P67" s="628"/>
      <c r="Q67" s="628"/>
      <c r="R67" s="628"/>
      <c r="S67" s="628"/>
      <c r="T67" s="628"/>
      <c r="U67" s="628"/>
      <c r="V67" s="628"/>
      <c r="W67" s="628"/>
      <c r="X67" s="628"/>
      <c r="Y67" s="628"/>
      <c r="Z67" s="628"/>
      <c r="AA67" s="628"/>
      <c r="AB67" s="628"/>
      <c r="AC67" s="628"/>
      <c r="AD67" s="628"/>
      <c r="AE67" s="628"/>
      <c r="AF67" s="628"/>
      <c r="AG67" s="628"/>
      <c r="AH67" s="628"/>
      <c r="AI67" s="628"/>
      <c r="AJ67" s="628"/>
      <c r="AK67" s="628"/>
      <c r="AL67" s="628"/>
      <c r="AM67" s="628"/>
      <c r="AN67" s="628"/>
      <c r="AO67" s="628"/>
      <c r="AP67" s="628"/>
      <c r="AQ67" s="628"/>
      <c r="AR67" s="628"/>
      <c r="AS67" s="628"/>
      <c r="AT67" s="628"/>
      <c r="AU67" s="628"/>
      <c r="AV67" s="628"/>
      <c r="AW67" s="628"/>
      <c r="AX67" s="628"/>
      <c r="AY67" s="628"/>
      <c r="AZ67" s="628"/>
      <c r="BA67" s="628"/>
      <c r="BB67" s="628"/>
      <c r="BC67" s="628"/>
      <c r="BD67" s="628"/>
      <c r="BE67" s="628"/>
      <c r="BF67" s="628"/>
      <c r="BG67" s="628"/>
      <c r="BH67" s="628"/>
      <c r="BI67" s="628"/>
      <c r="BJ67" s="628"/>
      <c r="BK67" s="628"/>
      <c r="BL67" s="628"/>
      <c r="BM67" s="20"/>
      <c r="BN67" s="6"/>
      <c r="BR67" s="318"/>
      <c r="BS67" s="318"/>
      <c r="BT67" s="318"/>
    </row>
    <row r="68" spans="2:72" ht="18" customHeight="1">
      <c r="B68" s="5"/>
      <c r="C68" s="625"/>
      <c r="D68" s="427"/>
      <c r="E68" s="427"/>
      <c r="F68" s="427"/>
      <c r="G68" s="427"/>
      <c r="H68" s="626"/>
      <c r="I68" s="15"/>
      <c r="J68" s="47"/>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0"/>
      <c r="BN68" s="6"/>
      <c r="BR68" s="318"/>
      <c r="BS68" s="318"/>
      <c r="BT68" s="318"/>
    </row>
    <row r="69" spans="2:72" ht="18" customHeight="1">
      <c r="B69" s="5"/>
      <c r="C69" s="625"/>
      <c r="D69" s="427"/>
      <c r="E69" s="427"/>
      <c r="F69" s="427"/>
      <c r="G69" s="427"/>
      <c r="H69" s="626"/>
      <c r="I69" s="15"/>
      <c r="J69" s="47"/>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0"/>
      <c r="BN69" s="6"/>
      <c r="BR69" s="318"/>
      <c r="BS69" s="318"/>
      <c r="BT69" s="318"/>
    </row>
    <row r="70" spans="2:72" ht="18" customHeight="1">
      <c r="B70" s="5"/>
      <c r="C70" s="625"/>
      <c r="D70" s="427"/>
      <c r="E70" s="427"/>
      <c r="F70" s="427"/>
      <c r="G70" s="427"/>
      <c r="H70" s="626"/>
      <c r="I70" s="15"/>
      <c r="J70" s="47"/>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0"/>
      <c r="BN70" s="6"/>
      <c r="BR70" s="318"/>
      <c r="BS70" s="318"/>
      <c r="BT70" s="318"/>
    </row>
    <row r="71" spans="2:72" ht="18" customHeight="1">
      <c r="B71" s="5"/>
      <c r="C71" s="625"/>
      <c r="D71" s="427"/>
      <c r="E71" s="427"/>
      <c r="F71" s="427"/>
      <c r="G71" s="427"/>
      <c r="H71" s="626"/>
      <c r="I71" s="15"/>
      <c r="J71" s="47"/>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20"/>
      <c r="BN71" s="6"/>
      <c r="BR71" s="318"/>
      <c r="BS71" s="318"/>
      <c r="BT71" s="318"/>
    </row>
    <row r="72" spans="2:72" ht="18" customHeight="1">
      <c r="B72" s="5"/>
      <c r="C72" s="627"/>
      <c r="D72" s="452"/>
      <c r="E72" s="452"/>
      <c r="F72" s="452"/>
      <c r="G72" s="452"/>
      <c r="H72" s="457"/>
      <c r="I72" s="49" t="s">
        <v>140</v>
      </c>
      <c r="J72" s="50"/>
      <c r="K72" s="50"/>
      <c r="L72" s="50"/>
      <c r="M72" s="50"/>
      <c r="N72" s="50"/>
      <c r="O72" s="50"/>
      <c r="P72" s="50"/>
      <c r="Q72" s="50"/>
      <c r="R72" s="50"/>
      <c r="S72" s="50"/>
      <c r="T72" s="37"/>
      <c r="U72" s="37"/>
      <c r="V72" s="629" t="s">
        <v>657</v>
      </c>
      <c r="W72" s="629"/>
      <c r="X72" s="629"/>
      <c r="Y72" s="629"/>
      <c r="Z72" s="629"/>
      <c r="AA72" s="629"/>
      <c r="AB72" s="629"/>
      <c r="AC72" s="629"/>
      <c r="AD72" s="629"/>
      <c r="AE72" s="629"/>
      <c r="AF72" s="629"/>
      <c r="AG72" s="629"/>
      <c r="AH72" s="629"/>
      <c r="AI72" s="629"/>
      <c r="AJ72" s="629"/>
      <c r="AK72" s="629"/>
      <c r="AL72" s="629"/>
      <c r="AM72" s="629"/>
      <c r="AN72" s="629"/>
      <c r="AO72" s="629"/>
      <c r="AP72" s="629"/>
      <c r="AQ72" s="629"/>
      <c r="AR72" s="629"/>
      <c r="AS72" s="629"/>
      <c r="AT72" s="629"/>
      <c r="AU72" s="629"/>
      <c r="AV72" s="629"/>
      <c r="AW72" s="629"/>
      <c r="AX72" s="629"/>
      <c r="AY72" s="629"/>
      <c r="AZ72" s="629"/>
      <c r="BA72" s="629"/>
      <c r="BB72" s="629"/>
      <c r="BC72" s="629"/>
      <c r="BD72" s="629"/>
      <c r="BE72" s="629"/>
      <c r="BF72" s="629"/>
      <c r="BG72" s="629"/>
      <c r="BH72" s="629"/>
      <c r="BI72" s="629"/>
      <c r="BJ72" s="629"/>
      <c r="BK72" s="629"/>
      <c r="BL72" s="629"/>
      <c r="BM72" s="630"/>
      <c r="BN72" s="6"/>
      <c r="BR72" s="318">
        <v>1</v>
      </c>
      <c r="BS72" s="318">
        <f>IF(OR(V72="（選択して下さい）",V72=""),0,COUNTA(V72))</f>
        <v>1</v>
      </c>
      <c r="BT72" s="318">
        <f>BR72-BS72</f>
        <v>0</v>
      </c>
    </row>
    <row r="73" spans="2:72" ht="18" customHeight="1" thickBot="1">
      <c r="B73" s="7"/>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9"/>
      <c r="BR73" s="318"/>
      <c r="BS73" s="318"/>
      <c r="BT73" s="318"/>
    </row>
  </sheetData>
  <sheetProtection sheet="1" selectLockedCells="1"/>
  <mergeCells count="150">
    <mergeCell ref="C61:BM61"/>
    <mergeCell ref="B63:BN63"/>
    <mergeCell ref="C66:H72"/>
    <mergeCell ref="I66:J66"/>
    <mergeCell ref="K67:BL67"/>
    <mergeCell ref="V72:BM72"/>
    <mergeCell ref="AB59:AD59"/>
    <mergeCell ref="C60:K60"/>
    <mergeCell ref="L60:P60"/>
    <mergeCell ref="Q60:S60"/>
    <mergeCell ref="U60:W60"/>
    <mergeCell ref="X60:AA60"/>
    <mergeCell ref="AB60:AD60"/>
    <mergeCell ref="C64:BM64"/>
    <mergeCell ref="C65:BM65"/>
    <mergeCell ref="C54:AA54"/>
    <mergeCell ref="AB54:BM54"/>
    <mergeCell ref="C55:BM55"/>
    <mergeCell ref="C56:BM56"/>
    <mergeCell ref="B58:BN58"/>
    <mergeCell ref="C59:K59"/>
    <mergeCell ref="L59:P59"/>
    <mergeCell ref="Q59:S59"/>
    <mergeCell ref="U59:W59"/>
    <mergeCell ref="X59:AA59"/>
    <mergeCell ref="X53:AB53"/>
    <mergeCell ref="AG53:AH53"/>
    <mergeCell ref="AL53:AP53"/>
    <mergeCell ref="AU53:AV53"/>
    <mergeCell ref="AZ53:BD53"/>
    <mergeCell ref="BI53:BJ53"/>
    <mergeCell ref="AZ51:BD51"/>
    <mergeCell ref="BI51:BJ51"/>
    <mergeCell ref="C52:K52"/>
    <mergeCell ref="X52:AB52"/>
    <mergeCell ref="AG52:AH52"/>
    <mergeCell ref="AL52:AP52"/>
    <mergeCell ref="AU52:AV52"/>
    <mergeCell ref="AZ52:BD52"/>
    <mergeCell ref="BI52:BJ52"/>
    <mergeCell ref="X46:AB46"/>
    <mergeCell ref="AG46:AH46"/>
    <mergeCell ref="C48:BM48"/>
    <mergeCell ref="B50:BN50"/>
    <mergeCell ref="C51:K51"/>
    <mergeCell ref="X51:AB51"/>
    <mergeCell ref="AG51:AH51"/>
    <mergeCell ref="AL51:AP51"/>
    <mergeCell ref="AU51:AV51"/>
    <mergeCell ref="BI46:BJ46"/>
    <mergeCell ref="S47:T47"/>
    <mergeCell ref="X47:AB47"/>
    <mergeCell ref="AG47:AH47"/>
    <mergeCell ref="AL47:AP47"/>
    <mergeCell ref="AU47:AV47"/>
    <mergeCell ref="AZ47:BD47"/>
    <mergeCell ref="BI47:BJ47"/>
    <mergeCell ref="I47:R47"/>
    <mergeCell ref="C34:BM34"/>
    <mergeCell ref="O25:AG25"/>
    <mergeCell ref="AU25:BM25"/>
    <mergeCell ref="O28:AG28"/>
    <mergeCell ref="AU28:BM28"/>
    <mergeCell ref="O29:AG29"/>
    <mergeCell ref="AU29:BM29"/>
    <mergeCell ref="D30:N30"/>
    <mergeCell ref="AJ30:AT30"/>
    <mergeCell ref="D25:N25"/>
    <mergeCell ref="C28:N28"/>
    <mergeCell ref="D29:N29"/>
    <mergeCell ref="AJ25:AT25"/>
    <mergeCell ref="AI28:AT28"/>
    <mergeCell ref="AJ29:AT29"/>
    <mergeCell ref="F16:AK16"/>
    <mergeCell ref="AM16:AQ16"/>
    <mergeCell ref="AR16:AT16"/>
    <mergeCell ref="O30:AG30"/>
    <mergeCell ref="AU30:BM30"/>
    <mergeCell ref="C31:BM31"/>
    <mergeCell ref="C32:BM32"/>
    <mergeCell ref="C33:BM33"/>
    <mergeCell ref="D23:N24"/>
    <mergeCell ref="AJ23:AT24"/>
    <mergeCell ref="O23:AG24"/>
    <mergeCell ref="AU23:BM24"/>
    <mergeCell ref="C21:N21"/>
    <mergeCell ref="D22:N22"/>
    <mergeCell ref="AI21:AT21"/>
    <mergeCell ref="AJ22:AT22"/>
    <mergeCell ref="BD2:BN2"/>
    <mergeCell ref="BA3:BC3"/>
    <mergeCell ref="BD3:BE3"/>
    <mergeCell ref="BF3:BG3"/>
    <mergeCell ref="BH3:BI3"/>
    <mergeCell ref="BJ3:BK3"/>
    <mergeCell ref="BL3:BM3"/>
    <mergeCell ref="C8:AK8"/>
    <mergeCell ref="B4:BN4"/>
    <mergeCell ref="B6:BN6"/>
    <mergeCell ref="C7:AK7"/>
    <mergeCell ref="AM7:BC7"/>
    <mergeCell ref="AM8:BC8"/>
    <mergeCell ref="I44:R44"/>
    <mergeCell ref="I45:R45"/>
    <mergeCell ref="I46:R46"/>
    <mergeCell ref="B43:BN43"/>
    <mergeCell ref="C44:H44"/>
    <mergeCell ref="S44:T44"/>
    <mergeCell ref="X44:AB44"/>
    <mergeCell ref="AG44:AH44"/>
    <mergeCell ref="AL44:AP44"/>
    <mergeCell ref="AU44:AV44"/>
    <mergeCell ref="AZ44:BD44"/>
    <mergeCell ref="BI44:BJ44"/>
    <mergeCell ref="S45:T45"/>
    <mergeCell ref="X45:AB45"/>
    <mergeCell ref="AG45:AH45"/>
    <mergeCell ref="AL45:AP45"/>
    <mergeCell ref="AU45:AV45"/>
    <mergeCell ref="AZ45:BD45"/>
    <mergeCell ref="BI45:BJ45"/>
    <mergeCell ref="AL46:AP46"/>
    <mergeCell ref="AU46:AV46"/>
    <mergeCell ref="AZ46:BD46"/>
    <mergeCell ref="C46:H46"/>
    <mergeCell ref="S46:T46"/>
    <mergeCell ref="AM9:BC9"/>
    <mergeCell ref="C37:BM37"/>
    <mergeCell ref="C38:BM38"/>
    <mergeCell ref="C39:BM39"/>
    <mergeCell ref="C40:BM40"/>
    <mergeCell ref="C41:BM41"/>
    <mergeCell ref="C35:BM35"/>
    <mergeCell ref="C36:BM36"/>
    <mergeCell ref="C10:BM10"/>
    <mergeCell ref="B12:BN12"/>
    <mergeCell ref="C13:AK13"/>
    <mergeCell ref="AM13:AQ13"/>
    <mergeCell ref="AR13:AT13"/>
    <mergeCell ref="C9:AK9"/>
    <mergeCell ref="C17:BM17"/>
    <mergeCell ref="B19:BN19"/>
    <mergeCell ref="O21:AG21"/>
    <mergeCell ref="AU21:BM21"/>
    <mergeCell ref="O22:AG22"/>
    <mergeCell ref="AU22:BM22"/>
    <mergeCell ref="C14:AK14"/>
    <mergeCell ref="AM14:BM14"/>
    <mergeCell ref="F15:AK15"/>
    <mergeCell ref="AM15:BM15"/>
  </mergeCells>
  <phoneticPr fontId="1"/>
  <conditionalFormatting sqref="AM15:AM16">
    <cfRule type="expression" dxfId="32" priority="2">
      <formula>$AM$14="有"</formula>
    </cfRule>
  </conditionalFormatting>
  <conditionalFormatting sqref="BA3 BF3 BJ3 AM13 O21 I46 S46 X46 X52:X53">
    <cfRule type="expression" dxfId="31" priority="1">
      <formula>AND(NOT(ISBLANK(I3)),NOT(_xlfn.ISFORMULA(I3)))</formula>
    </cfRule>
  </conditionalFormatting>
  <dataValidations count="10">
    <dataValidation type="list" allowBlank="1" showInputMessage="1" showErrorMessage="1" sqref="AM14:BM14" xr:uid="{18162725-AAD7-4DE9-8B12-E5132EB91A59}">
      <formula1>"（選択して下さい）,有,無"</formula1>
    </dataValidation>
    <dataValidation type="list" allowBlank="1" showInputMessage="1" showErrorMessage="1" sqref="I46:R46" xr:uid="{549C6771-EC28-4066-AF9B-FB46D573927D}">
      <formula1>"太陽光"</formula1>
    </dataValidation>
    <dataValidation type="list" allowBlank="1" showInputMessage="1" sqref="I47:R47 O21:AG21 AU21:BM21 AU28:BM28 O28:AG28 I44:R45" xr:uid="{B41089ED-7F62-48D2-8D64-B143643E873A}">
      <formula1>#REF!</formula1>
    </dataValidation>
    <dataValidation type="list" allowBlank="1" showInputMessage="1" showErrorMessage="1" sqref="O29:AG29 AU29:BM29 O22:AG24 AU22:BM24" xr:uid="{10576215-D0FE-4460-B283-6D60B47C66C8}">
      <formula1>#REF!</formula1>
    </dataValidation>
    <dataValidation type="list" allowBlank="1" showInputMessage="1" sqref="AM15:BM15" xr:uid="{A5D9E24D-F9FF-49AF-B253-3ACBFEE03081}">
      <formula1>"（選択して下さい）,Ａ（予備線）,Ｂ（予備電源）（　　　　kV）,"</formula1>
    </dataValidation>
    <dataValidation type="list" allowBlank="1" showInputMessage="1" showErrorMessage="1" sqref="I66:J66" xr:uid="{5581C7BC-0AF2-4C78-96E0-9FA1308D440E}">
      <formula1>"☐,☑"</formula1>
    </dataValidation>
    <dataValidation type="date" operator="greaterThanOrEqual" allowBlank="1" showInputMessage="1" showErrorMessage="1" errorTitle="エラー" error="（１）アクセス設備の運用開始希望日より後の日付を入力してください" sqref="AM8:BC8" xr:uid="{DC71A77D-11F1-4D1D-AE4F-D264698D0710}">
      <formula1>AM7</formula1>
    </dataValidation>
    <dataValidation type="date" operator="greaterThanOrEqual" allowBlank="1" showInputMessage="1" showErrorMessage="1" error="「（２）発電設備等の連系開始希望日（試運転）」より後の日付を入力してください。" sqref="AM9:BC9" xr:uid="{36DA5A3D-2BFB-406E-9FFF-172F14C0C152}">
      <formula1>AM8</formula1>
    </dataValidation>
    <dataValidation type="date" operator="greaterThanOrEqual" allowBlank="1" showInputMessage="1" showErrorMessage="1" errorTitle="エラー" error="過去日が入力されております。" sqref="AM7:BC7" xr:uid="{9C257E86-47F7-440F-A981-5D8ED5FB75FD}">
      <formula1>TODAY()</formula1>
    </dataValidation>
    <dataValidation type="list" allowBlank="1" showInputMessage="1" sqref="V72:BM72" xr:uid="{9050E41E-FD22-4065-ADB3-2E812DDF8B5F}">
      <formula1>"（選択して下さい）,様式1 連絡先【申込書に関する連絡先窓口】と同じ,様式1（8）【申込書（技術的事項）に関する連絡先窓口（上記と異なる場合のみ記載）】と同じ,その他　氏名："</formula1>
    </dataValidation>
  </dataValidations>
  <printOptions horizontalCentered="1"/>
  <pageMargins left="0.39370078740157483" right="0.39370078740157483" top="0.39370078740157483" bottom="0.19685039370078741" header="0.39370078740157483" footer="0.19685039370078741"/>
  <pageSetup paperSize="9" scale="62" orientation="portrait" r:id="rId1"/>
  <colBreaks count="1" manualBreakCount="1">
    <brk id="67" min="1" max="69"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BD1B4-7B71-426F-A0A3-1AB296841C5E}">
  <sheetPr codeName="Sheet4">
    <pageSetUpPr fitToPage="1"/>
  </sheetPr>
  <dimension ref="B1:BU66"/>
  <sheetViews>
    <sheetView showGridLines="0" showRuler="0" zoomScaleNormal="100" zoomScaleSheetLayoutView="115" zoomScalePageLayoutView="70" workbookViewId="0">
      <selection activeCell="AR21" sqref="AR21:BM25"/>
    </sheetView>
  </sheetViews>
  <sheetFormatPr defaultColWidth="2" defaultRowHeight="18" customHeight="1" outlineLevelCol="1"/>
  <cols>
    <col min="1" max="64" width="2" style="1"/>
    <col min="65" max="65" width="2.5" style="1" customWidth="1"/>
    <col min="66" max="66" width="2" style="1"/>
    <col min="67" max="67" width="28.25" style="1" bestFit="1" customWidth="1"/>
    <col min="68" max="68" width="5.75" style="1" customWidth="1"/>
    <col min="69" max="69" width="16.58203125" style="1" bestFit="1" customWidth="1"/>
    <col min="70" max="72" width="6.83203125" style="1" hidden="1" customWidth="1" outlineLevel="1"/>
    <col min="73" max="73" width="2" style="1" collapsed="1"/>
    <col min="74" max="16384" width="2" style="1"/>
  </cols>
  <sheetData>
    <row r="1" spans="2:72" ht="30" customHeight="1">
      <c r="BO1" s="316" t="s">
        <v>546</v>
      </c>
      <c r="BP1" s="319">
        <f>BT3</f>
        <v>0</v>
      </c>
      <c r="BQ1" s="317" t="s">
        <v>547</v>
      </c>
    </row>
    <row r="2" spans="2:72" ht="18" customHeight="1" thickBot="1">
      <c r="BD2" s="644" t="s">
        <v>305</v>
      </c>
      <c r="BE2" s="644"/>
      <c r="BF2" s="644"/>
      <c r="BG2" s="644"/>
      <c r="BH2" s="644"/>
      <c r="BI2" s="644"/>
      <c r="BJ2" s="644"/>
      <c r="BK2" s="644"/>
      <c r="BL2" s="644"/>
      <c r="BM2" s="644"/>
      <c r="BN2" s="644"/>
      <c r="BR2" s="315" t="s">
        <v>548</v>
      </c>
      <c r="BS2" s="315" t="s">
        <v>550</v>
      </c>
      <c r="BT2" s="315" t="s">
        <v>549</v>
      </c>
    </row>
    <row r="3" spans="2:72" ht="18" customHeight="1">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594">
        <f>IF(様式1!$BC$4="","",様式1!$BC$4)</f>
        <v>2026</v>
      </c>
      <c r="BB3" s="594"/>
      <c r="BC3" s="594"/>
      <c r="BD3" s="595" t="s">
        <v>10</v>
      </c>
      <c r="BE3" s="595"/>
      <c r="BF3" s="594">
        <f>IF(様式1!$BH$4="","",様式1!$BH$4)</f>
        <v>2</v>
      </c>
      <c r="BG3" s="594"/>
      <c r="BH3" s="595" t="s">
        <v>9</v>
      </c>
      <c r="BI3" s="595"/>
      <c r="BJ3" s="594">
        <f>IF(様式1!$BL$4="","",様式1!$BL$4)</f>
        <v>9</v>
      </c>
      <c r="BK3" s="594"/>
      <c r="BL3" s="595" t="s">
        <v>8</v>
      </c>
      <c r="BM3" s="595"/>
      <c r="BN3" s="4"/>
      <c r="BR3" s="320">
        <f t="shared" ref="BR3:BS3" si="0">SUM(BR4:BR69)</f>
        <v>42</v>
      </c>
      <c r="BS3" s="320">
        <f t="shared" si="0"/>
        <v>42</v>
      </c>
      <c r="BT3" s="320">
        <f>SUM(BT4:BT69)</f>
        <v>0</v>
      </c>
    </row>
    <row r="4" spans="2:72" ht="18" customHeight="1">
      <c r="B4" s="596" t="s">
        <v>172</v>
      </c>
      <c r="C4" s="597"/>
      <c r="D4" s="597"/>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7"/>
      <c r="AG4" s="597"/>
      <c r="AH4" s="597"/>
      <c r="AI4" s="597"/>
      <c r="AJ4" s="597"/>
      <c r="AK4" s="597"/>
      <c r="AL4" s="597"/>
      <c r="AM4" s="597"/>
      <c r="AN4" s="597"/>
      <c r="AO4" s="597"/>
      <c r="AP4" s="597"/>
      <c r="AQ4" s="597"/>
      <c r="AR4" s="597"/>
      <c r="AS4" s="597"/>
      <c r="AT4" s="597"/>
      <c r="AU4" s="597"/>
      <c r="AV4" s="597"/>
      <c r="AW4" s="597"/>
      <c r="AX4" s="597"/>
      <c r="AY4" s="597"/>
      <c r="AZ4" s="597"/>
      <c r="BA4" s="597"/>
      <c r="BB4" s="597"/>
      <c r="BC4" s="597"/>
      <c r="BD4" s="597"/>
      <c r="BE4" s="597"/>
      <c r="BF4" s="597"/>
      <c r="BG4" s="597"/>
      <c r="BH4" s="597"/>
      <c r="BI4" s="597"/>
      <c r="BJ4" s="597"/>
      <c r="BK4" s="597"/>
      <c r="BL4" s="597"/>
      <c r="BM4" s="597"/>
      <c r="BN4" s="598"/>
      <c r="BR4" s="318"/>
      <c r="BS4" s="318"/>
      <c r="BT4" s="318"/>
    </row>
    <row r="5" spans="2:72" ht="18" customHeight="1">
      <c r="B5" s="5"/>
      <c r="BA5" s="120"/>
      <c r="BB5" s="120"/>
      <c r="BC5" s="120"/>
      <c r="BD5" s="120"/>
      <c r="BE5" s="120"/>
      <c r="BF5" s="120"/>
      <c r="BG5" s="120"/>
      <c r="BH5" s="120"/>
      <c r="BI5" s="120"/>
      <c r="BJ5" s="120"/>
      <c r="BK5" s="120"/>
      <c r="BL5" s="120"/>
      <c r="BM5" s="120"/>
      <c r="BN5" s="6"/>
      <c r="BR5" s="318"/>
      <c r="BS5" s="318"/>
      <c r="BT5" s="318"/>
    </row>
    <row r="6" spans="2:72" ht="18" customHeight="1">
      <c r="B6" s="5"/>
      <c r="AR6" s="645">
        <v>1</v>
      </c>
      <c r="AS6" s="645"/>
      <c r="AT6" s="645"/>
      <c r="AU6" s="17" t="s">
        <v>141</v>
      </c>
      <c r="AV6" s="17"/>
      <c r="AW6" s="17"/>
      <c r="AX6" s="17"/>
      <c r="AY6" s="17"/>
      <c r="AZ6" s="17"/>
      <c r="BA6" s="646" t="str">
        <f>"新設"</f>
        <v>新設</v>
      </c>
      <c r="BB6" s="646"/>
      <c r="BC6" s="646"/>
      <c r="BD6" s="646"/>
      <c r="BE6" s="646"/>
      <c r="BF6" s="646"/>
      <c r="BG6" s="646"/>
      <c r="BH6" s="646"/>
      <c r="BI6" s="646"/>
      <c r="BJ6" s="646"/>
      <c r="BK6" s="646"/>
      <c r="BL6" s="646"/>
      <c r="BM6" s="646"/>
      <c r="BN6" s="6"/>
      <c r="BR6" s="318">
        <v>1</v>
      </c>
      <c r="BS6" s="318">
        <f>COUNTA(AR6)</f>
        <v>1</v>
      </c>
      <c r="BT6" s="318">
        <f>BR6-BS6</f>
        <v>0</v>
      </c>
    </row>
    <row r="7" spans="2:72" ht="18" customHeight="1">
      <c r="B7" s="559" t="s">
        <v>43</v>
      </c>
      <c r="C7" s="560"/>
      <c r="D7" s="560"/>
      <c r="E7" s="560"/>
      <c r="F7" s="560"/>
      <c r="G7" s="560"/>
      <c r="H7" s="560"/>
      <c r="I7" s="560"/>
      <c r="J7" s="560"/>
      <c r="K7" s="560"/>
      <c r="L7" s="560"/>
      <c r="M7" s="560"/>
      <c r="N7" s="560"/>
      <c r="O7" s="560"/>
      <c r="P7" s="560"/>
      <c r="Q7" s="560"/>
      <c r="R7" s="560"/>
      <c r="S7" s="560"/>
      <c r="T7" s="560"/>
      <c r="U7" s="560"/>
      <c r="V7" s="560"/>
      <c r="W7" s="560"/>
      <c r="X7" s="560"/>
      <c r="Y7" s="560"/>
      <c r="Z7" s="560"/>
      <c r="AA7" s="560"/>
      <c r="AB7" s="560"/>
      <c r="AC7" s="560"/>
      <c r="AD7" s="560"/>
      <c r="AE7" s="560"/>
      <c r="AF7" s="560"/>
      <c r="AG7" s="560"/>
      <c r="AH7" s="560"/>
      <c r="AI7" s="560"/>
      <c r="AJ7" s="560"/>
      <c r="AK7" s="560"/>
      <c r="AL7" s="560"/>
      <c r="AM7" s="560"/>
      <c r="AN7" s="560"/>
      <c r="AO7" s="560"/>
      <c r="AP7" s="560"/>
      <c r="AQ7" s="560"/>
      <c r="AR7" s="560"/>
      <c r="AS7" s="560"/>
      <c r="AT7" s="560"/>
      <c r="AU7" s="560"/>
      <c r="AV7" s="560"/>
      <c r="AW7" s="560"/>
      <c r="AX7" s="560"/>
      <c r="AY7" s="560"/>
      <c r="AZ7" s="560"/>
      <c r="BA7" s="560"/>
      <c r="BB7" s="560"/>
      <c r="BC7" s="560"/>
      <c r="BD7" s="560"/>
      <c r="BE7" s="560"/>
      <c r="BF7" s="560"/>
      <c r="BG7" s="560"/>
      <c r="BH7" s="560"/>
      <c r="BI7" s="560"/>
      <c r="BJ7" s="560"/>
      <c r="BK7" s="560"/>
      <c r="BL7" s="560"/>
      <c r="BM7" s="560"/>
      <c r="BN7" s="561"/>
      <c r="BR7" s="318"/>
      <c r="BS7" s="318"/>
      <c r="BT7" s="318"/>
    </row>
    <row r="8" spans="2:72" ht="18" customHeight="1">
      <c r="B8" s="46"/>
      <c r="C8" s="41" t="s">
        <v>324</v>
      </c>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570" t="str">
        <f>"太陽光"</f>
        <v>太陽光</v>
      </c>
      <c r="AS8" s="571"/>
      <c r="AT8" s="571"/>
      <c r="AU8" s="571"/>
      <c r="AV8" s="571"/>
      <c r="AW8" s="571"/>
      <c r="AX8" s="571"/>
      <c r="AY8" s="571"/>
      <c r="AZ8" s="571"/>
      <c r="BA8" s="571"/>
      <c r="BB8" s="571"/>
      <c r="BC8" s="571"/>
      <c r="BD8" s="571"/>
      <c r="BE8" s="571"/>
      <c r="BF8" s="571"/>
      <c r="BG8" s="571"/>
      <c r="BH8" s="571"/>
      <c r="BI8" s="571"/>
      <c r="BJ8" s="571"/>
      <c r="BK8" s="571"/>
      <c r="BL8" s="571"/>
      <c r="BM8" s="572"/>
      <c r="BN8" s="92"/>
      <c r="BR8" s="318"/>
      <c r="BS8" s="318"/>
      <c r="BT8" s="318"/>
    </row>
    <row r="9" spans="2:72" ht="18" customHeight="1">
      <c r="B9" s="46"/>
      <c r="C9" s="41" t="s">
        <v>325</v>
      </c>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619">
        <v>24</v>
      </c>
      <c r="AS9" s="620"/>
      <c r="AT9" s="620"/>
      <c r="AU9" s="620"/>
      <c r="AV9" s="620"/>
      <c r="AW9" s="620"/>
      <c r="AX9" s="620"/>
      <c r="AY9" s="620"/>
      <c r="AZ9" s="620"/>
      <c r="BA9" s="620"/>
      <c r="BB9" s="620"/>
      <c r="BC9" s="620"/>
      <c r="BD9" s="620"/>
      <c r="BE9" s="620"/>
      <c r="BF9" s="620"/>
      <c r="BG9" s="620"/>
      <c r="BH9" s="620"/>
      <c r="BI9" s="620"/>
      <c r="BJ9" s="620"/>
      <c r="BK9" s="19" t="s">
        <v>44</v>
      </c>
      <c r="BL9" s="19"/>
      <c r="BM9" s="23"/>
      <c r="BN9" s="92"/>
      <c r="BR9" s="318">
        <v>1</v>
      </c>
      <c r="BS9" s="318">
        <f>COUNTA(AR9)</f>
        <v>1</v>
      </c>
      <c r="BT9" s="318">
        <f>BR9-BS9</f>
        <v>0</v>
      </c>
    </row>
    <row r="10" spans="2:72" ht="18" customHeight="1">
      <c r="B10" s="5"/>
      <c r="BN10" s="6"/>
      <c r="BR10" s="318"/>
      <c r="BS10" s="318"/>
      <c r="BT10" s="318"/>
    </row>
    <row r="11" spans="2:72" ht="18" customHeight="1">
      <c r="B11" s="567" t="s">
        <v>403</v>
      </c>
      <c r="C11" s="568"/>
      <c r="D11" s="568"/>
      <c r="E11" s="568"/>
      <c r="F11" s="568"/>
      <c r="G11" s="568"/>
      <c r="H11" s="568"/>
      <c r="I11" s="568"/>
      <c r="J11" s="568"/>
      <c r="K11" s="568"/>
      <c r="L11" s="568"/>
      <c r="M11" s="568"/>
      <c r="N11" s="568"/>
      <c r="O11" s="568"/>
      <c r="P11" s="568"/>
      <c r="Q11" s="568"/>
      <c r="R11" s="568"/>
      <c r="S11" s="568"/>
      <c r="T11" s="568"/>
      <c r="U11" s="568"/>
      <c r="V11" s="568"/>
      <c r="W11" s="568"/>
      <c r="X11" s="568"/>
      <c r="Y11" s="568"/>
      <c r="Z11" s="568"/>
      <c r="AA11" s="568"/>
      <c r="AB11" s="568"/>
      <c r="AC11" s="568"/>
      <c r="AD11" s="568"/>
      <c r="AE11" s="568"/>
      <c r="AF11" s="568"/>
      <c r="AG11" s="568"/>
      <c r="AH11" s="568"/>
      <c r="AI11" s="568"/>
      <c r="AJ11" s="568"/>
      <c r="AK11" s="568"/>
      <c r="AL11" s="568"/>
      <c r="AM11" s="568"/>
      <c r="AN11" s="568"/>
      <c r="AO11" s="568"/>
      <c r="AP11" s="568"/>
      <c r="AQ11" s="568"/>
      <c r="AR11" s="568"/>
      <c r="AS11" s="568"/>
      <c r="AT11" s="568"/>
      <c r="AU11" s="568"/>
      <c r="AV11" s="568"/>
      <c r="AW11" s="568"/>
      <c r="AX11" s="568"/>
      <c r="AY11" s="568"/>
      <c r="AZ11" s="568"/>
      <c r="BA11" s="568"/>
      <c r="BB11" s="568"/>
      <c r="BC11" s="568"/>
      <c r="BD11" s="568"/>
      <c r="BE11" s="568"/>
      <c r="BF11" s="568"/>
      <c r="BG11" s="568"/>
      <c r="BH11" s="568"/>
      <c r="BI11" s="568"/>
      <c r="BJ11" s="568"/>
      <c r="BK11" s="568"/>
      <c r="BL11" s="568"/>
      <c r="BM11" s="568"/>
      <c r="BN11" s="569"/>
      <c r="BR11" s="318"/>
      <c r="BS11" s="318"/>
      <c r="BT11" s="318"/>
    </row>
    <row r="12" spans="2:72" ht="18" customHeight="1">
      <c r="B12" s="5"/>
      <c r="C12" s="58" t="s">
        <v>156</v>
      </c>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636" t="s">
        <v>759</v>
      </c>
      <c r="AS12" s="637"/>
      <c r="AT12" s="637"/>
      <c r="AU12" s="637"/>
      <c r="AV12" s="637"/>
      <c r="AW12" s="637"/>
      <c r="AX12" s="637"/>
      <c r="AY12" s="637"/>
      <c r="AZ12" s="637"/>
      <c r="BA12" s="637"/>
      <c r="BB12" s="637"/>
      <c r="BC12" s="637"/>
      <c r="BD12" s="637"/>
      <c r="BE12" s="637"/>
      <c r="BF12" s="637"/>
      <c r="BG12" s="637"/>
      <c r="BH12" s="637"/>
      <c r="BI12" s="637"/>
      <c r="BJ12" s="637"/>
      <c r="BK12" s="59" t="s">
        <v>52</v>
      </c>
      <c r="BL12" s="59"/>
      <c r="BM12" s="60"/>
      <c r="BN12" s="6"/>
      <c r="BR12" s="318">
        <v>1</v>
      </c>
      <c r="BS12" s="318">
        <f>COUNTA(AR12)</f>
        <v>1</v>
      </c>
      <c r="BT12" s="318">
        <f>BR12-BS12</f>
        <v>0</v>
      </c>
    </row>
    <row r="13" spans="2:72" ht="18" customHeight="1">
      <c r="B13" s="5"/>
      <c r="C13" s="58" t="s">
        <v>157</v>
      </c>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636">
        <v>440</v>
      </c>
      <c r="AS13" s="637"/>
      <c r="AT13" s="637"/>
      <c r="AU13" s="637"/>
      <c r="AV13" s="637"/>
      <c r="AW13" s="637"/>
      <c r="AX13" s="637"/>
      <c r="AY13" s="637"/>
      <c r="AZ13" s="75" t="s">
        <v>161</v>
      </c>
      <c r="BA13" s="75"/>
      <c r="BB13" s="75"/>
      <c r="BC13" s="75"/>
      <c r="BD13" s="637">
        <v>6.6</v>
      </c>
      <c r="BE13" s="637"/>
      <c r="BF13" s="637"/>
      <c r="BG13" s="637"/>
      <c r="BH13" s="637"/>
      <c r="BI13" s="637"/>
      <c r="BJ13" s="637"/>
      <c r="BK13" s="59" t="s">
        <v>25</v>
      </c>
      <c r="BL13" s="59"/>
      <c r="BM13" s="60"/>
      <c r="BN13" s="6"/>
      <c r="BR13" s="318">
        <v>2</v>
      </c>
      <c r="BS13" s="318">
        <f>COUNTA(AR13)+COUNTA(BD13)</f>
        <v>2</v>
      </c>
      <c r="BT13" s="318">
        <f>BR13-BS13</f>
        <v>0</v>
      </c>
    </row>
    <row r="14" spans="2:72" ht="18" customHeight="1">
      <c r="B14" s="5"/>
      <c r="C14" s="64" t="s">
        <v>159</v>
      </c>
      <c r="D14" s="65"/>
      <c r="E14" s="65"/>
      <c r="F14" s="65"/>
      <c r="G14" s="65"/>
      <c r="H14" s="65"/>
      <c r="I14" s="65"/>
      <c r="J14" s="65"/>
      <c r="K14" s="65"/>
      <c r="L14" s="65"/>
      <c r="M14" s="65"/>
      <c r="N14" s="65"/>
      <c r="O14" s="65"/>
      <c r="P14" s="65"/>
      <c r="Q14" s="65"/>
      <c r="R14" s="65"/>
      <c r="S14" s="66"/>
      <c r="T14" s="61" t="s">
        <v>122</v>
      </c>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47">
        <v>5</v>
      </c>
      <c r="AS14" s="648"/>
      <c r="AT14" s="648"/>
      <c r="AU14" s="648"/>
      <c r="AV14" s="648"/>
      <c r="AW14" s="648"/>
      <c r="AX14" s="648"/>
      <c r="AY14" s="648"/>
      <c r="AZ14" s="648"/>
      <c r="BA14" s="648"/>
      <c r="BB14" s="648"/>
      <c r="BC14" s="648"/>
      <c r="BD14" s="648"/>
      <c r="BE14" s="648"/>
      <c r="BF14" s="648"/>
      <c r="BG14" s="648"/>
      <c r="BH14" s="648"/>
      <c r="BI14" s="648"/>
      <c r="BJ14" s="648"/>
      <c r="BK14" s="62"/>
      <c r="BL14" s="62"/>
      <c r="BM14" s="63"/>
      <c r="BN14" s="6"/>
      <c r="BR14" s="318">
        <v>1</v>
      </c>
      <c r="BS14" s="318">
        <f>COUNTA(AR14)</f>
        <v>1</v>
      </c>
      <c r="BT14" s="318">
        <f>BR14-BS14</f>
        <v>0</v>
      </c>
    </row>
    <row r="15" spans="2:72" ht="18" customHeight="1">
      <c r="B15" s="5"/>
      <c r="C15" s="16"/>
      <c r="D15" s="17"/>
      <c r="E15" s="17"/>
      <c r="F15" s="17"/>
      <c r="G15" s="17"/>
      <c r="H15" s="17"/>
      <c r="I15" s="17"/>
      <c r="J15" s="17"/>
      <c r="K15" s="17"/>
      <c r="L15" s="17"/>
      <c r="M15" s="17"/>
      <c r="N15" s="17"/>
      <c r="O15" s="17"/>
      <c r="P15" s="17"/>
      <c r="Q15" s="17"/>
      <c r="R15" s="17"/>
      <c r="S15" s="18"/>
      <c r="T15" s="28" t="s">
        <v>123</v>
      </c>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649" t="s">
        <v>658</v>
      </c>
      <c r="AS15" s="650"/>
      <c r="AT15" s="650"/>
      <c r="AU15" s="650"/>
      <c r="AV15" s="650"/>
      <c r="AW15" s="650"/>
      <c r="AX15" s="650"/>
      <c r="AY15" s="650"/>
      <c r="AZ15" s="650"/>
      <c r="BA15" s="650"/>
      <c r="BB15" s="650"/>
      <c r="BC15" s="650"/>
      <c r="BD15" s="650"/>
      <c r="BE15" s="650"/>
      <c r="BF15" s="650"/>
      <c r="BG15" s="650"/>
      <c r="BH15" s="650"/>
      <c r="BI15" s="650"/>
      <c r="BJ15" s="650"/>
      <c r="BK15" s="26" t="s">
        <v>25</v>
      </c>
      <c r="BL15" s="26"/>
      <c r="BM15" s="27"/>
      <c r="BN15" s="6"/>
      <c r="BR15" s="318">
        <v>1</v>
      </c>
      <c r="BS15" s="318">
        <f>COUNTA(AR15)</f>
        <v>1</v>
      </c>
      <c r="BT15" s="318">
        <f>BR15-BS15</f>
        <v>0</v>
      </c>
    </row>
    <row r="16" spans="2:72" ht="18" customHeight="1">
      <c r="B16" s="5"/>
      <c r="C16" s="58" t="s">
        <v>160</v>
      </c>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634">
        <v>4.5999999999999996</v>
      </c>
      <c r="AS16" s="635"/>
      <c r="AT16" s="635"/>
      <c r="AU16" s="635"/>
      <c r="AV16" s="635"/>
      <c r="AW16" s="635"/>
      <c r="AX16" s="635"/>
      <c r="AY16" s="635"/>
      <c r="AZ16" s="635"/>
      <c r="BA16" s="635"/>
      <c r="BB16" s="635"/>
      <c r="BC16" s="635"/>
      <c r="BD16" s="635"/>
      <c r="BE16" s="635"/>
      <c r="BF16" s="635"/>
      <c r="BG16" s="635"/>
      <c r="BH16" s="635"/>
      <c r="BI16" s="635"/>
      <c r="BJ16" s="635"/>
      <c r="BK16" s="59" t="s">
        <v>38</v>
      </c>
      <c r="BL16" s="59"/>
      <c r="BM16" s="60"/>
      <c r="BN16" s="6"/>
      <c r="BR16" s="318">
        <v>1</v>
      </c>
      <c r="BS16" s="318">
        <f>COUNTA(AR16)</f>
        <v>1</v>
      </c>
      <c r="BT16" s="318">
        <f>BR16-BS16</f>
        <v>0</v>
      </c>
    </row>
    <row r="17" spans="2:72" ht="18" customHeight="1">
      <c r="B17" s="5"/>
      <c r="BN17" s="6"/>
      <c r="BR17" s="318"/>
      <c r="BS17" s="318"/>
      <c r="BT17" s="318"/>
    </row>
    <row r="18" spans="2:72" ht="18" customHeight="1">
      <c r="B18" s="567" t="s">
        <v>171</v>
      </c>
      <c r="C18" s="568"/>
      <c r="D18" s="568"/>
      <c r="E18" s="568"/>
      <c r="F18" s="568"/>
      <c r="G18" s="568"/>
      <c r="H18" s="568"/>
      <c r="I18" s="568"/>
      <c r="J18" s="568"/>
      <c r="K18" s="568"/>
      <c r="L18" s="568"/>
      <c r="M18" s="568"/>
      <c r="N18" s="568"/>
      <c r="O18" s="568"/>
      <c r="P18" s="568"/>
      <c r="Q18" s="568"/>
      <c r="R18" s="568"/>
      <c r="S18" s="568"/>
      <c r="T18" s="568"/>
      <c r="U18" s="568"/>
      <c r="V18" s="568"/>
      <c r="W18" s="568"/>
      <c r="X18" s="568"/>
      <c r="Y18" s="568"/>
      <c r="Z18" s="568"/>
      <c r="AA18" s="568"/>
      <c r="AB18" s="568"/>
      <c r="AC18" s="568"/>
      <c r="AD18" s="568"/>
      <c r="AE18" s="568"/>
      <c r="AF18" s="568"/>
      <c r="AG18" s="568"/>
      <c r="AH18" s="568"/>
      <c r="AI18" s="568"/>
      <c r="AJ18" s="568"/>
      <c r="AK18" s="568"/>
      <c r="AL18" s="568"/>
      <c r="AM18" s="568"/>
      <c r="AN18" s="568"/>
      <c r="AO18" s="568"/>
      <c r="AP18" s="568"/>
      <c r="AQ18" s="568"/>
      <c r="AR18" s="568"/>
      <c r="AS18" s="568"/>
      <c r="AT18" s="568"/>
      <c r="AU18" s="568"/>
      <c r="AV18" s="568"/>
      <c r="AW18" s="568"/>
      <c r="AX18" s="568"/>
      <c r="AY18" s="568"/>
      <c r="AZ18" s="568"/>
      <c r="BA18" s="568"/>
      <c r="BB18" s="568"/>
      <c r="BC18" s="568"/>
      <c r="BD18" s="568"/>
      <c r="BE18" s="568"/>
      <c r="BF18" s="568"/>
      <c r="BG18" s="568"/>
      <c r="BH18" s="568"/>
      <c r="BI18" s="568"/>
      <c r="BJ18" s="568"/>
      <c r="BK18" s="568"/>
      <c r="BL18" s="568"/>
      <c r="BM18" s="568"/>
      <c r="BN18" s="569"/>
      <c r="BR18" s="318"/>
      <c r="BS18" s="318"/>
      <c r="BT18" s="318"/>
    </row>
    <row r="19" spans="2:72" ht="18" customHeight="1">
      <c r="B19" s="5"/>
      <c r="C19" s="638" t="s">
        <v>177</v>
      </c>
      <c r="D19" s="639"/>
      <c r="E19" s="58" t="s">
        <v>178</v>
      </c>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60"/>
      <c r="AR19" s="636" t="s">
        <v>659</v>
      </c>
      <c r="AS19" s="637"/>
      <c r="AT19" s="637"/>
      <c r="AU19" s="637"/>
      <c r="AV19" s="637"/>
      <c r="AW19" s="637"/>
      <c r="AX19" s="637"/>
      <c r="AY19" s="637"/>
      <c r="AZ19" s="637"/>
      <c r="BA19" s="637"/>
      <c r="BB19" s="637"/>
      <c r="BC19" s="637"/>
      <c r="BD19" s="637"/>
      <c r="BE19" s="637"/>
      <c r="BF19" s="637"/>
      <c r="BG19" s="637"/>
      <c r="BH19" s="637"/>
      <c r="BI19" s="637"/>
      <c r="BJ19" s="637"/>
      <c r="BK19" s="75" t="s">
        <v>175</v>
      </c>
      <c r="BL19" s="75"/>
      <c r="BM19" s="101"/>
      <c r="BN19" s="6"/>
      <c r="BR19" s="318">
        <v>1</v>
      </c>
      <c r="BS19" s="318">
        <f>COUNTA(AR19)</f>
        <v>1</v>
      </c>
      <c r="BT19" s="318">
        <f>BR19-BS19</f>
        <v>0</v>
      </c>
    </row>
    <row r="20" spans="2:72" ht="18" customHeight="1">
      <c r="B20" s="5"/>
      <c r="C20" s="640"/>
      <c r="D20" s="641"/>
      <c r="E20" s="16" t="s">
        <v>179</v>
      </c>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8"/>
      <c r="AR20" s="657" t="s">
        <v>661</v>
      </c>
      <c r="AS20" s="658"/>
      <c r="AT20" s="658"/>
      <c r="AU20" s="658"/>
      <c r="AV20" s="658"/>
      <c r="AW20" s="658"/>
      <c r="AX20" s="658"/>
      <c r="AY20" s="658"/>
      <c r="AZ20" s="658"/>
      <c r="BA20" s="658"/>
      <c r="BB20" s="658"/>
      <c r="BC20" s="658"/>
      <c r="BD20" s="658"/>
      <c r="BE20" s="658"/>
      <c r="BF20" s="658"/>
      <c r="BG20" s="658"/>
      <c r="BH20" s="658"/>
      <c r="BI20" s="658"/>
      <c r="BJ20" s="658"/>
      <c r="BK20" s="75" t="s">
        <v>176</v>
      </c>
      <c r="BL20" s="75"/>
      <c r="BM20" s="101"/>
      <c r="BN20" s="6"/>
      <c r="BR20" s="318">
        <v>1</v>
      </c>
      <c r="BS20" s="318">
        <f>COUNTA(AR20)</f>
        <v>1</v>
      </c>
      <c r="BT20" s="318">
        <f>BR20-BS20</f>
        <v>0</v>
      </c>
    </row>
    <row r="21" spans="2:72" ht="18" customHeight="1">
      <c r="B21" s="5"/>
      <c r="C21" s="640"/>
      <c r="D21" s="641"/>
      <c r="E21" s="15" t="s">
        <v>180</v>
      </c>
      <c r="AR21" s="659" t="s">
        <v>660</v>
      </c>
      <c r="AS21" s="660"/>
      <c r="AT21" s="660"/>
      <c r="AU21" s="660"/>
      <c r="AV21" s="660"/>
      <c r="AW21" s="660"/>
      <c r="AX21" s="660"/>
      <c r="AY21" s="660"/>
      <c r="AZ21" s="660"/>
      <c r="BA21" s="660"/>
      <c r="BB21" s="660"/>
      <c r="BC21" s="660"/>
      <c r="BD21" s="660"/>
      <c r="BE21" s="660"/>
      <c r="BF21" s="660"/>
      <c r="BG21" s="660"/>
      <c r="BH21" s="660"/>
      <c r="BI21" s="660"/>
      <c r="BJ21" s="660"/>
      <c r="BK21" s="660"/>
      <c r="BL21" s="660"/>
      <c r="BM21" s="661"/>
      <c r="BN21" s="6"/>
      <c r="BR21" s="318">
        <v>1</v>
      </c>
      <c r="BS21" s="318">
        <f>COUNTA(AR21)</f>
        <v>1</v>
      </c>
      <c r="BT21" s="318">
        <f>BR21-BS21</f>
        <v>0</v>
      </c>
    </row>
    <row r="22" spans="2:72" ht="18" customHeight="1">
      <c r="B22" s="5"/>
      <c r="C22" s="640"/>
      <c r="D22" s="641"/>
      <c r="E22" s="15"/>
      <c r="AR22" s="662"/>
      <c r="AS22" s="663"/>
      <c r="AT22" s="663"/>
      <c r="AU22" s="663"/>
      <c r="AV22" s="663"/>
      <c r="AW22" s="663"/>
      <c r="AX22" s="663"/>
      <c r="AY22" s="663"/>
      <c r="AZ22" s="663"/>
      <c r="BA22" s="663"/>
      <c r="BB22" s="663"/>
      <c r="BC22" s="663"/>
      <c r="BD22" s="663"/>
      <c r="BE22" s="663"/>
      <c r="BF22" s="663"/>
      <c r="BG22" s="663"/>
      <c r="BH22" s="663"/>
      <c r="BI22" s="663"/>
      <c r="BJ22" s="663"/>
      <c r="BK22" s="663"/>
      <c r="BL22" s="663"/>
      <c r="BM22" s="664"/>
      <c r="BN22" s="6"/>
      <c r="BR22" s="318"/>
      <c r="BS22" s="318"/>
      <c r="BT22" s="318"/>
    </row>
    <row r="23" spans="2:72" ht="18" customHeight="1">
      <c r="B23" s="5"/>
      <c r="C23" s="640"/>
      <c r="D23" s="641"/>
      <c r="E23" s="15"/>
      <c r="AR23" s="662"/>
      <c r="AS23" s="663"/>
      <c r="AT23" s="663"/>
      <c r="AU23" s="663"/>
      <c r="AV23" s="663"/>
      <c r="AW23" s="663"/>
      <c r="AX23" s="663"/>
      <c r="AY23" s="663"/>
      <c r="AZ23" s="663"/>
      <c r="BA23" s="663"/>
      <c r="BB23" s="663"/>
      <c r="BC23" s="663"/>
      <c r="BD23" s="663"/>
      <c r="BE23" s="663"/>
      <c r="BF23" s="663"/>
      <c r="BG23" s="663"/>
      <c r="BH23" s="663"/>
      <c r="BI23" s="663"/>
      <c r="BJ23" s="663"/>
      <c r="BK23" s="663"/>
      <c r="BL23" s="663"/>
      <c r="BM23" s="664"/>
      <c r="BN23" s="6"/>
      <c r="BR23" s="318"/>
      <c r="BS23" s="318"/>
      <c r="BT23" s="318"/>
    </row>
    <row r="24" spans="2:72" ht="18" customHeight="1">
      <c r="B24" s="5"/>
      <c r="C24" s="640"/>
      <c r="D24" s="641"/>
      <c r="E24" s="15"/>
      <c r="AR24" s="662"/>
      <c r="AS24" s="663"/>
      <c r="AT24" s="663"/>
      <c r="AU24" s="663"/>
      <c r="AV24" s="663"/>
      <c r="AW24" s="663"/>
      <c r="AX24" s="663"/>
      <c r="AY24" s="663"/>
      <c r="AZ24" s="663"/>
      <c r="BA24" s="663"/>
      <c r="BB24" s="663"/>
      <c r="BC24" s="663"/>
      <c r="BD24" s="663"/>
      <c r="BE24" s="663"/>
      <c r="BF24" s="663"/>
      <c r="BG24" s="663"/>
      <c r="BH24" s="663"/>
      <c r="BI24" s="663"/>
      <c r="BJ24" s="663"/>
      <c r="BK24" s="663"/>
      <c r="BL24" s="663"/>
      <c r="BM24" s="664"/>
      <c r="BN24" s="6"/>
      <c r="BR24" s="318"/>
      <c r="BS24" s="318"/>
      <c r="BT24" s="318"/>
    </row>
    <row r="25" spans="2:72" ht="18" customHeight="1">
      <c r="B25" s="5"/>
      <c r="C25" s="642"/>
      <c r="D25" s="643"/>
      <c r="E25" s="16"/>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665"/>
      <c r="AS25" s="666"/>
      <c r="AT25" s="666"/>
      <c r="AU25" s="666"/>
      <c r="AV25" s="666"/>
      <c r="AW25" s="666"/>
      <c r="AX25" s="666"/>
      <c r="AY25" s="666"/>
      <c r="AZ25" s="666"/>
      <c r="BA25" s="666"/>
      <c r="BB25" s="666"/>
      <c r="BC25" s="666"/>
      <c r="BD25" s="666"/>
      <c r="BE25" s="666"/>
      <c r="BF25" s="666"/>
      <c r="BG25" s="666"/>
      <c r="BH25" s="666"/>
      <c r="BI25" s="666"/>
      <c r="BJ25" s="666"/>
      <c r="BK25" s="666"/>
      <c r="BL25" s="666"/>
      <c r="BM25" s="667"/>
      <c r="BN25" s="6"/>
      <c r="BR25" s="318"/>
      <c r="BS25" s="318"/>
      <c r="BT25" s="318"/>
    </row>
    <row r="26" spans="2:72" ht="18" customHeight="1">
      <c r="B26" s="5"/>
      <c r="C26" s="638" t="s">
        <v>181</v>
      </c>
      <c r="D26" s="692"/>
      <c r="E26" s="58" t="s">
        <v>182</v>
      </c>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682" t="s">
        <v>662</v>
      </c>
      <c r="AS26" s="683"/>
      <c r="AT26" s="683"/>
      <c r="AU26" s="683"/>
      <c r="AV26" s="683"/>
      <c r="AW26" s="683"/>
      <c r="AX26" s="683"/>
      <c r="AY26" s="683"/>
      <c r="AZ26" s="683"/>
      <c r="BA26" s="683"/>
      <c r="BB26" s="683"/>
      <c r="BC26" s="683"/>
      <c r="BD26" s="683"/>
      <c r="BE26" s="683"/>
      <c r="BF26" s="683"/>
      <c r="BG26" s="683"/>
      <c r="BH26" s="683"/>
      <c r="BI26" s="683"/>
      <c r="BJ26" s="683"/>
      <c r="BK26" s="683"/>
      <c r="BL26" s="683"/>
      <c r="BM26" s="684"/>
      <c r="BN26" s="6"/>
      <c r="BR26" s="318">
        <v>1</v>
      </c>
      <c r="BS26" s="318">
        <f>IF(OR(AR26="（電気方式を選択して下さい）",AR26=""),0,COUNTA(AR26))</f>
        <v>1</v>
      </c>
      <c r="BT26" s="318">
        <f>BR26-BS26</f>
        <v>0</v>
      </c>
    </row>
    <row r="27" spans="2:72" ht="18" customHeight="1">
      <c r="B27" s="5"/>
      <c r="C27" s="640"/>
      <c r="D27" s="693"/>
      <c r="E27" s="58" t="s">
        <v>183</v>
      </c>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634">
        <v>440</v>
      </c>
      <c r="AS27" s="635"/>
      <c r="AT27" s="635"/>
      <c r="AU27" s="635"/>
      <c r="AV27" s="635"/>
      <c r="AW27" s="635"/>
      <c r="AX27" s="635"/>
      <c r="AY27" s="635"/>
      <c r="AZ27" s="635"/>
      <c r="BA27" s="635"/>
      <c r="BB27" s="635"/>
      <c r="BC27" s="635"/>
      <c r="BD27" s="635"/>
      <c r="BE27" s="635"/>
      <c r="BF27" s="635"/>
      <c r="BG27" s="635"/>
      <c r="BH27" s="635"/>
      <c r="BI27" s="635"/>
      <c r="BJ27" s="635"/>
      <c r="BK27" s="75" t="s">
        <v>176</v>
      </c>
      <c r="BL27" s="75"/>
      <c r="BM27" s="101"/>
      <c r="BN27" s="6"/>
      <c r="BR27" s="318">
        <v>1</v>
      </c>
      <c r="BS27" s="318">
        <f t="shared" ref="BS27:BS29" si="1">COUNTA(AR27)</f>
        <v>1</v>
      </c>
      <c r="BT27" s="318">
        <f t="shared" ref="BT27:BT29" si="2">BR27-BS27</f>
        <v>0</v>
      </c>
    </row>
    <row r="28" spans="2:72" ht="18" customHeight="1">
      <c r="B28" s="5"/>
      <c r="C28" s="640"/>
      <c r="D28" s="693"/>
      <c r="E28" s="58" t="s">
        <v>184</v>
      </c>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695">
        <v>50</v>
      </c>
      <c r="AS28" s="696"/>
      <c r="AT28" s="696"/>
      <c r="AU28" s="696"/>
      <c r="AV28" s="696"/>
      <c r="AW28" s="696"/>
      <c r="AX28" s="696"/>
      <c r="AY28" s="696"/>
      <c r="AZ28" s="696"/>
      <c r="BA28" s="696"/>
      <c r="BB28" s="696"/>
      <c r="BC28" s="696"/>
      <c r="BD28" s="696"/>
      <c r="BE28" s="696"/>
      <c r="BF28" s="696"/>
      <c r="BG28" s="696"/>
      <c r="BH28" s="696"/>
      <c r="BI28" s="696"/>
      <c r="BJ28" s="696"/>
      <c r="BK28" s="75" t="s">
        <v>175</v>
      </c>
      <c r="BL28" s="75"/>
      <c r="BM28" s="101"/>
      <c r="BN28" s="6"/>
      <c r="BR28" s="318">
        <v>1</v>
      </c>
      <c r="BS28" s="318">
        <f t="shared" si="1"/>
        <v>1</v>
      </c>
      <c r="BT28" s="318">
        <f t="shared" si="2"/>
        <v>0</v>
      </c>
    </row>
    <row r="29" spans="2:72" ht="18" customHeight="1">
      <c r="B29" s="5"/>
      <c r="C29" s="640"/>
      <c r="D29" s="693"/>
      <c r="E29" s="58" t="s">
        <v>162</v>
      </c>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634">
        <v>99</v>
      </c>
      <c r="AS29" s="635"/>
      <c r="AT29" s="635"/>
      <c r="AU29" s="635"/>
      <c r="AV29" s="635"/>
      <c r="AW29" s="635"/>
      <c r="AX29" s="635"/>
      <c r="AY29" s="635"/>
      <c r="AZ29" s="635"/>
      <c r="BA29" s="635"/>
      <c r="BB29" s="635"/>
      <c r="BC29" s="635"/>
      <c r="BD29" s="635"/>
      <c r="BE29" s="635"/>
      <c r="BF29" s="635"/>
      <c r="BG29" s="635"/>
      <c r="BH29" s="635"/>
      <c r="BI29" s="635"/>
      <c r="BJ29" s="635"/>
      <c r="BK29" s="75" t="s">
        <v>198</v>
      </c>
      <c r="BL29" s="75"/>
      <c r="BM29" s="101"/>
      <c r="BN29" s="6"/>
      <c r="BR29" s="318">
        <v>1</v>
      </c>
      <c r="BS29" s="318">
        <f t="shared" si="1"/>
        <v>1</v>
      </c>
      <c r="BT29" s="318">
        <f t="shared" si="2"/>
        <v>0</v>
      </c>
    </row>
    <row r="30" spans="2:72" ht="18" customHeight="1">
      <c r="B30" s="5"/>
      <c r="C30" s="640"/>
      <c r="D30" s="693"/>
      <c r="E30" s="1" t="s">
        <v>199</v>
      </c>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110" t="s">
        <v>173</v>
      </c>
      <c r="AS30" s="111"/>
      <c r="AT30" s="111"/>
      <c r="AU30" s="111"/>
      <c r="AV30" s="697">
        <v>80</v>
      </c>
      <c r="AW30" s="697"/>
      <c r="AX30" s="697"/>
      <c r="AY30" s="697"/>
      <c r="AZ30" s="19" t="s">
        <v>124</v>
      </c>
      <c r="BA30" s="19"/>
      <c r="BB30" s="19"/>
      <c r="BC30" s="111"/>
      <c r="BD30" s="111"/>
      <c r="BE30" s="111"/>
      <c r="BF30" s="111"/>
      <c r="BG30" s="697">
        <v>80</v>
      </c>
      <c r="BH30" s="697"/>
      <c r="BI30" s="697"/>
      <c r="BJ30" s="697"/>
      <c r="BK30" s="19" t="s">
        <v>38</v>
      </c>
      <c r="BL30" s="19"/>
      <c r="BM30" s="23"/>
      <c r="BN30" s="6"/>
      <c r="BR30" s="318">
        <v>2</v>
      </c>
      <c r="BS30" s="323">
        <f>COUNTA(AV30)+COUNTA(BG30)</f>
        <v>2</v>
      </c>
      <c r="BT30" s="318">
        <f>BR30-BS30</f>
        <v>0</v>
      </c>
    </row>
    <row r="31" spans="2:72" ht="18" customHeight="1">
      <c r="B31" s="5"/>
      <c r="C31" s="640"/>
      <c r="D31" s="693"/>
      <c r="E31" s="58" t="s">
        <v>63</v>
      </c>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655">
        <v>47</v>
      </c>
      <c r="AS31" s="656"/>
      <c r="AT31" s="656"/>
      <c r="AU31" s="656"/>
      <c r="AV31" s="656"/>
      <c r="AW31" s="656"/>
      <c r="AX31" s="656"/>
      <c r="AY31" s="656"/>
      <c r="AZ31" s="19" t="s">
        <v>54</v>
      </c>
      <c r="BA31" s="19"/>
      <c r="BB31" s="19"/>
      <c r="BC31" s="656">
        <v>51.5</v>
      </c>
      <c r="BD31" s="656"/>
      <c r="BE31" s="656"/>
      <c r="BF31" s="656"/>
      <c r="BG31" s="656"/>
      <c r="BH31" s="656"/>
      <c r="BI31" s="656"/>
      <c r="BJ31" s="656"/>
      <c r="BK31" s="19" t="s">
        <v>55</v>
      </c>
      <c r="BL31" s="19"/>
      <c r="BM31" s="23"/>
      <c r="BN31" s="6"/>
      <c r="BR31" s="318">
        <v>2</v>
      </c>
      <c r="BS31" s="318">
        <f>COUNTA(AR31)+COUNTA(BC31)</f>
        <v>2</v>
      </c>
      <c r="BT31" s="318">
        <f t="shared" ref="BT31:BT35" si="3">BR31-BS31</f>
        <v>0</v>
      </c>
    </row>
    <row r="32" spans="2:72" ht="18" customHeight="1">
      <c r="B32" s="5"/>
      <c r="C32" s="640"/>
      <c r="D32" s="693"/>
      <c r="E32" s="58" t="s">
        <v>163</v>
      </c>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655">
        <v>47</v>
      </c>
      <c r="AS32" s="656"/>
      <c r="AT32" s="656"/>
      <c r="AU32" s="656"/>
      <c r="AV32" s="656"/>
      <c r="AW32" s="656"/>
      <c r="AX32" s="656"/>
      <c r="AY32" s="656"/>
      <c r="AZ32" s="19" t="s">
        <v>54</v>
      </c>
      <c r="BA32" s="19"/>
      <c r="BB32" s="19"/>
      <c r="BC32" s="656">
        <v>51.5</v>
      </c>
      <c r="BD32" s="656"/>
      <c r="BE32" s="656"/>
      <c r="BF32" s="656"/>
      <c r="BG32" s="656"/>
      <c r="BH32" s="656"/>
      <c r="BI32" s="656"/>
      <c r="BJ32" s="656"/>
      <c r="BK32" s="19" t="s">
        <v>55</v>
      </c>
      <c r="BL32" s="19"/>
      <c r="BM32" s="23"/>
      <c r="BN32" s="6"/>
      <c r="BR32" s="318">
        <v>2</v>
      </c>
      <c r="BS32" s="318">
        <f>COUNTA(AR32)+COUNTA(BC32)</f>
        <v>2</v>
      </c>
      <c r="BT32" s="318">
        <f t="shared" ref="BT32" si="4">BR32-BS32</f>
        <v>0</v>
      </c>
    </row>
    <row r="33" spans="2:72" ht="18" customHeight="1">
      <c r="B33" s="5"/>
      <c r="C33" s="640"/>
      <c r="D33" s="693"/>
      <c r="E33" s="64" t="s">
        <v>164</v>
      </c>
      <c r="F33" s="65"/>
      <c r="G33" s="65"/>
      <c r="H33" s="65"/>
      <c r="I33" s="65"/>
      <c r="J33" s="65"/>
      <c r="K33" s="65"/>
      <c r="L33" s="65"/>
      <c r="M33" s="65"/>
      <c r="N33" s="65"/>
      <c r="O33" s="65"/>
      <c r="P33" s="65"/>
      <c r="Q33" s="65"/>
      <c r="R33" s="65"/>
      <c r="S33" s="66"/>
      <c r="T33" s="61" t="s">
        <v>167</v>
      </c>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76" t="s">
        <v>663</v>
      </c>
      <c r="AS33" s="677"/>
      <c r="AT33" s="677"/>
      <c r="AU33" s="677"/>
      <c r="AV33" s="677"/>
      <c r="AW33" s="677"/>
      <c r="AX33" s="677"/>
      <c r="AY33" s="677"/>
      <c r="AZ33" s="677"/>
      <c r="BA33" s="677"/>
      <c r="BB33" s="677"/>
      <c r="BC33" s="677"/>
      <c r="BD33" s="677"/>
      <c r="BE33" s="677"/>
      <c r="BF33" s="677"/>
      <c r="BG33" s="677"/>
      <c r="BH33" s="677"/>
      <c r="BI33" s="677"/>
      <c r="BJ33" s="677"/>
      <c r="BK33" s="80" t="s">
        <v>56</v>
      </c>
      <c r="BL33" s="80"/>
      <c r="BM33" s="102"/>
      <c r="BN33" s="6"/>
      <c r="BR33" s="318">
        <v>1</v>
      </c>
      <c r="BS33" s="318">
        <f t="shared" ref="BS33:BS34" si="5">COUNTA(AR33)</f>
        <v>1</v>
      </c>
      <c r="BT33" s="318">
        <f t="shared" si="3"/>
        <v>0</v>
      </c>
    </row>
    <row r="34" spans="2:72" ht="18" customHeight="1">
      <c r="B34" s="5"/>
      <c r="C34" s="640"/>
      <c r="D34" s="693"/>
      <c r="E34" s="16"/>
      <c r="F34" s="17"/>
      <c r="G34" s="17"/>
      <c r="H34" s="17"/>
      <c r="I34" s="17"/>
      <c r="J34" s="17"/>
      <c r="K34" s="17"/>
      <c r="L34" s="17"/>
      <c r="M34" s="17"/>
      <c r="N34" s="17"/>
      <c r="O34" s="17"/>
      <c r="P34" s="17"/>
      <c r="Q34" s="17"/>
      <c r="R34" s="17"/>
      <c r="S34" s="18"/>
      <c r="T34" s="28" t="s">
        <v>168</v>
      </c>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649" t="s">
        <v>663</v>
      </c>
      <c r="AS34" s="650"/>
      <c r="AT34" s="650"/>
      <c r="AU34" s="650"/>
      <c r="AV34" s="650"/>
      <c r="AW34" s="650"/>
      <c r="AX34" s="650"/>
      <c r="AY34" s="650"/>
      <c r="AZ34" s="650"/>
      <c r="BA34" s="650"/>
      <c r="BB34" s="650"/>
      <c r="BC34" s="650"/>
      <c r="BD34" s="650"/>
      <c r="BE34" s="650"/>
      <c r="BF34" s="650"/>
      <c r="BG34" s="650"/>
      <c r="BH34" s="650"/>
      <c r="BI34" s="650"/>
      <c r="BJ34" s="650"/>
      <c r="BK34" s="86" t="s">
        <v>56</v>
      </c>
      <c r="BL34" s="86"/>
      <c r="BM34" s="93"/>
      <c r="BN34" s="6"/>
      <c r="BR34" s="318">
        <v>1</v>
      </c>
      <c r="BS34" s="318">
        <f t="shared" si="5"/>
        <v>1</v>
      </c>
      <c r="BT34" s="318">
        <f t="shared" si="3"/>
        <v>0</v>
      </c>
    </row>
    <row r="35" spans="2:72" ht="18" customHeight="1">
      <c r="B35" s="5"/>
      <c r="C35" s="640"/>
      <c r="D35" s="693"/>
      <c r="E35" s="76" t="s">
        <v>327</v>
      </c>
      <c r="F35" s="65"/>
      <c r="G35" s="65"/>
      <c r="H35" s="65"/>
      <c r="I35" s="65"/>
      <c r="J35" s="65"/>
      <c r="K35" s="65"/>
      <c r="L35" s="65"/>
      <c r="M35" s="65"/>
      <c r="N35" s="65"/>
      <c r="O35" s="65"/>
      <c r="P35" s="65"/>
      <c r="Q35" s="65"/>
      <c r="R35" s="65"/>
      <c r="S35" s="66"/>
      <c r="T35" s="61" t="s">
        <v>169</v>
      </c>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78">
        <v>50.1</v>
      </c>
      <c r="AS35" s="679"/>
      <c r="AT35" s="679"/>
      <c r="AU35" s="679"/>
      <c r="AV35" s="679"/>
      <c r="AW35" s="679"/>
      <c r="AX35" s="679"/>
      <c r="AY35" s="679"/>
      <c r="AZ35" s="69" t="s">
        <v>54</v>
      </c>
      <c r="BA35" s="69"/>
      <c r="BB35" s="69"/>
      <c r="BC35" s="680">
        <v>51</v>
      </c>
      <c r="BD35" s="680"/>
      <c r="BE35" s="680"/>
      <c r="BF35" s="680"/>
      <c r="BG35" s="680"/>
      <c r="BH35" s="680"/>
      <c r="BI35" s="680"/>
      <c r="BJ35" s="680"/>
      <c r="BK35" s="69" t="s">
        <v>55</v>
      </c>
      <c r="BL35" s="69"/>
      <c r="BM35" s="91"/>
      <c r="BN35" s="6"/>
      <c r="BR35" s="318">
        <v>2</v>
      </c>
      <c r="BS35" s="318">
        <f>COUNTA(AR35)+COUNTA(BC35)</f>
        <v>2</v>
      </c>
      <c r="BT35" s="318">
        <f t="shared" si="3"/>
        <v>0</v>
      </c>
    </row>
    <row r="36" spans="2:72" ht="18" customHeight="1">
      <c r="B36" s="5"/>
      <c r="C36" s="640"/>
      <c r="D36" s="693"/>
      <c r="E36" s="16"/>
      <c r="F36" s="17"/>
      <c r="G36" s="17"/>
      <c r="H36" s="17"/>
      <c r="I36" s="17"/>
      <c r="J36" s="17"/>
      <c r="K36" s="17"/>
      <c r="L36" s="17"/>
      <c r="M36" s="17"/>
      <c r="N36" s="17"/>
      <c r="O36" s="17"/>
      <c r="P36" s="17"/>
      <c r="Q36" s="17"/>
      <c r="R36" s="17"/>
      <c r="S36" s="18"/>
      <c r="T36" s="28" t="s">
        <v>170</v>
      </c>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649">
        <v>50.1</v>
      </c>
      <c r="AS36" s="650"/>
      <c r="AT36" s="650"/>
      <c r="AU36" s="650"/>
      <c r="AV36" s="650"/>
      <c r="AW36" s="650"/>
      <c r="AX36" s="650"/>
      <c r="AY36" s="650"/>
      <c r="AZ36" s="650"/>
      <c r="BA36" s="650"/>
      <c r="BB36" s="650"/>
      <c r="BC36" s="650"/>
      <c r="BD36" s="650"/>
      <c r="BE36" s="650"/>
      <c r="BF36" s="650"/>
      <c r="BG36" s="650"/>
      <c r="BH36" s="650"/>
      <c r="BI36" s="650"/>
      <c r="BJ36" s="650"/>
      <c r="BK36" s="86" t="s">
        <v>55</v>
      </c>
      <c r="BL36" s="86"/>
      <c r="BM36" s="93"/>
      <c r="BN36" s="6"/>
      <c r="BR36" s="318">
        <v>1</v>
      </c>
      <c r="BS36" s="318">
        <f t="shared" ref="BS36" si="6">COUNTA(AR36)</f>
        <v>1</v>
      </c>
      <c r="BT36" s="318">
        <f t="shared" ref="BT36" si="7">BR36-BS36</f>
        <v>0</v>
      </c>
    </row>
    <row r="37" spans="2:72" ht="18" customHeight="1">
      <c r="B37" s="5"/>
      <c r="C37" s="640"/>
      <c r="D37" s="693"/>
      <c r="E37" s="58" t="s">
        <v>165</v>
      </c>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682" t="s">
        <v>645</v>
      </c>
      <c r="AS37" s="683"/>
      <c r="AT37" s="683"/>
      <c r="AU37" s="683"/>
      <c r="AV37" s="683"/>
      <c r="AW37" s="683"/>
      <c r="AX37" s="683"/>
      <c r="AY37" s="683"/>
      <c r="AZ37" s="683"/>
      <c r="BA37" s="683"/>
      <c r="BB37" s="683"/>
      <c r="BC37" s="683"/>
      <c r="BD37" s="683"/>
      <c r="BE37" s="683"/>
      <c r="BF37" s="683"/>
      <c r="BG37" s="683"/>
      <c r="BH37" s="683"/>
      <c r="BI37" s="683"/>
      <c r="BJ37" s="683"/>
      <c r="BK37" s="683"/>
      <c r="BL37" s="683"/>
      <c r="BM37" s="684"/>
      <c r="BN37" s="6"/>
      <c r="BR37" s="318">
        <v>1</v>
      </c>
      <c r="BS37" s="318">
        <f>IF(OR(AR37="（有無を選択して下さい）",AR37=""),0,COUNTA(AR37))</f>
        <v>1</v>
      </c>
      <c r="BT37" s="318">
        <f>BR37-BS37</f>
        <v>0</v>
      </c>
    </row>
    <row r="38" spans="2:72" ht="18" customHeight="1">
      <c r="B38" s="5"/>
      <c r="C38" s="640"/>
      <c r="D38" s="693"/>
      <c r="E38" s="64" t="s">
        <v>166</v>
      </c>
      <c r="F38" s="65"/>
      <c r="G38" s="65"/>
      <c r="H38" s="65"/>
      <c r="I38" s="65"/>
      <c r="J38" s="65"/>
      <c r="K38" s="65"/>
      <c r="L38" s="65"/>
      <c r="M38" s="65"/>
      <c r="N38" s="65"/>
      <c r="O38" s="65"/>
      <c r="P38" s="65"/>
      <c r="Q38" s="65"/>
      <c r="R38" s="65"/>
      <c r="S38" s="65"/>
      <c r="T38" s="65"/>
      <c r="U38" s="65"/>
      <c r="V38" s="65"/>
      <c r="W38" s="65"/>
      <c r="X38" s="65"/>
      <c r="Y38" s="72"/>
      <c r="Z38" s="65"/>
      <c r="AA38" s="65"/>
      <c r="AB38" s="65"/>
      <c r="AC38" s="65"/>
      <c r="AD38" s="65"/>
      <c r="AE38" s="65"/>
      <c r="AF38" s="65"/>
      <c r="AG38" s="65"/>
      <c r="AH38" s="65"/>
      <c r="AI38" s="65"/>
      <c r="AJ38" s="65"/>
      <c r="AK38" s="65"/>
      <c r="AL38" s="65"/>
      <c r="AM38" s="65"/>
      <c r="AN38" s="65"/>
      <c r="AO38" s="65"/>
      <c r="AP38" s="65"/>
      <c r="AQ38" s="65"/>
      <c r="AR38" s="112" t="s">
        <v>202</v>
      </c>
      <c r="AS38" s="113"/>
      <c r="AT38" s="113"/>
      <c r="AU38" s="113"/>
      <c r="AV38" s="113"/>
      <c r="AW38" s="113"/>
      <c r="AX38" s="113"/>
      <c r="AY38" s="113"/>
      <c r="AZ38" s="691"/>
      <c r="BA38" s="691"/>
      <c r="BB38" s="691"/>
      <c r="BC38" s="691"/>
      <c r="BD38" s="691"/>
      <c r="BE38" s="691"/>
      <c r="BF38" s="691"/>
      <c r="BG38" s="691"/>
      <c r="BH38" s="691"/>
      <c r="BI38" s="691"/>
      <c r="BJ38" s="691"/>
      <c r="BK38" s="114" t="s">
        <v>176</v>
      </c>
      <c r="BL38" s="114"/>
      <c r="BM38" s="115"/>
      <c r="BN38" s="6"/>
      <c r="BR38" s="318">
        <v>1</v>
      </c>
      <c r="BS38" s="318">
        <f>IF(OR(AR37="（有無を選択して下さい）",AR37="",AR37="無"),1,COUNTA(AZ38))</f>
        <v>1</v>
      </c>
      <c r="BT38" s="318">
        <f>BR38-BS38</f>
        <v>0</v>
      </c>
    </row>
    <row r="39" spans="2:72" ht="18" customHeight="1">
      <c r="B39" s="5"/>
      <c r="C39" s="640"/>
      <c r="D39" s="693"/>
      <c r="E39" s="16"/>
      <c r="F39" s="17"/>
      <c r="G39" s="17"/>
      <c r="H39" s="17"/>
      <c r="I39" s="17"/>
      <c r="J39" s="17"/>
      <c r="K39" s="17"/>
      <c r="L39" s="17"/>
      <c r="M39" s="17"/>
      <c r="N39" s="17"/>
      <c r="O39" s="17"/>
      <c r="P39" s="17"/>
      <c r="Q39" s="17"/>
      <c r="R39" s="17"/>
      <c r="S39" s="17"/>
      <c r="T39" s="17"/>
      <c r="U39" s="17"/>
      <c r="V39" s="17"/>
      <c r="W39" s="17"/>
      <c r="X39" s="17"/>
      <c r="Y39" s="73"/>
      <c r="Z39" s="17"/>
      <c r="AA39" s="17"/>
      <c r="AB39" s="17"/>
      <c r="AC39" s="17"/>
      <c r="AD39" s="17"/>
      <c r="AE39" s="17"/>
      <c r="AF39" s="17"/>
      <c r="AG39" s="17"/>
      <c r="AH39" s="17"/>
      <c r="AI39" s="17"/>
      <c r="AJ39" s="17"/>
      <c r="AK39" s="17"/>
      <c r="AL39" s="17"/>
      <c r="AM39" s="17"/>
      <c r="AN39" s="17"/>
      <c r="AO39" s="17"/>
      <c r="AP39" s="17"/>
      <c r="AQ39" s="17"/>
      <c r="AR39" s="70" t="s">
        <v>201</v>
      </c>
      <c r="AS39" s="86"/>
      <c r="AT39" s="86"/>
      <c r="AU39" s="86"/>
      <c r="AV39" s="86"/>
      <c r="AW39" s="86"/>
      <c r="AX39" s="86"/>
      <c r="AY39" s="86"/>
      <c r="AZ39" s="654"/>
      <c r="BA39" s="654"/>
      <c r="BB39" s="654"/>
      <c r="BC39" s="654"/>
      <c r="BD39" s="654"/>
      <c r="BE39" s="86" t="s">
        <v>200</v>
      </c>
      <c r="BF39" s="86"/>
      <c r="BG39" s="86"/>
      <c r="BH39" s="654"/>
      <c r="BI39" s="654"/>
      <c r="BJ39" s="86" t="s">
        <v>203</v>
      </c>
      <c r="BK39" s="86"/>
      <c r="BL39" s="86"/>
      <c r="BM39" s="93"/>
      <c r="BN39" s="6"/>
      <c r="BR39" s="318">
        <v>2</v>
      </c>
      <c r="BS39" s="318">
        <f>IF(OR(AR37="（有無を選択して下さい）",AR37="",AR37="無"),2,COUNTA(AZ39)+COUNTA(BH39))</f>
        <v>2</v>
      </c>
      <c r="BT39" s="318">
        <f>BR39-BS39</f>
        <v>0</v>
      </c>
    </row>
    <row r="40" spans="2:72" ht="18" customHeight="1">
      <c r="B40" s="5"/>
      <c r="C40" s="640"/>
      <c r="D40" s="693"/>
      <c r="E40" s="64" t="s">
        <v>185</v>
      </c>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6"/>
      <c r="AR40" s="651" t="s">
        <v>664</v>
      </c>
      <c r="AS40" s="652"/>
      <c r="AT40" s="652"/>
      <c r="AU40" s="652"/>
      <c r="AV40" s="652"/>
      <c r="AW40" s="652"/>
      <c r="AX40" s="652"/>
      <c r="AY40" s="652"/>
      <c r="AZ40" s="652"/>
      <c r="BA40" s="652"/>
      <c r="BB40" s="652"/>
      <c r="BC40" s="652"/>
      <c r="BD40" s="652"/>
      <c r="BE40" s="652"/>
      <c r="BF40" s="652"/>
      <c r="BG40" s="652"/>
      <c r="BH40" s="652"/>
      <c r="BI40" s="652"/>
      <c r="BJ40" s="652"/>
      <c r="BK40" s="652"/>
      <c r="BL40" s="652"/>
      <c r="BM40" s="653"/>
      <c r="BN40" s="6"/>
      <c r="BR40" s="318">
        <v>1</v>
      </c>
      <c r="BS40" s="318">
        <f>IF(OR(AR40="（主回路方式を選択して下さい）",AR40=""),0,COUNTA(AR40))</f>
        <v>1</v>
      </c>
      <c r="BT40" s="318">
        <f t="shared" ref="BT40:BT43" si="8">BR40-BS40</f>
        <v>0</v>
      </c>
    </row>
    <row r="41" spans="2:72" ht="18" customHeight="1">
      <c r="B41" s="5"/>
      <c r="C41" s="640"/>
      <c r="D41" s="693"/>
      <c r="E41" s="64" t="s">
        <v>186</v>
      </c>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6"/>
      <c r="AR41" s="651" t="s">
        <v>665</v>
      </c>
      <c r="AS41" s="652"/>
      <c r="AT41" s="652"/>
      <c r="AU41" s="652"/>
      <c r="AV41" s="652"/>
      <c r="AW41" s="652"/>
      <c r="AX41" s="652"/>
      <c r="AY41" s="652"/>
      <c r="AZ41" s="652"/>
      <c r="BA41" s="652"/>
      <c r="BB41" s="652"/>
      <c r="BC41" s="652"/>
      <c r="BD41" s="652"/>
      <c r="BE41" s="652"/>
      <c r="BF41" s="652"/>
      <c r="BG41" s="652"/>
      <c r="BH41" s="652"/>
      <c r="BI41" s="652"/>
      <c r="BJ41" s="652"/>
      <c r="BK41" s="652"/>
      <c r="BL41" s="652"/>
      <c r="BM41" s="653"/>
      <c r="BN41" s="6"/>
      <c r="BR41" s="318">
        <v>1</v>
      </c>
      <c r="BS41" s="318">
        <f>IF(OR(AR41="（出力制御方式を選択して下さい）",AR41=""),0,COUNTA(AR41))</f>
        <v>1</v>
      </c>
      <c r="BT41" s="318">
        <f t="shared" si="8"/>
        <v>0</v>
      </c>
    </row>
    <row r="42" spans="2:72" ht="18" customHeight="1">
      <c r="B42" s="5"/>
      <c r="C42" s="640"/>
      <c r="D42" s="693"/>
      <c r="E42" s="16"/>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8"/>
      <c r="AR42" s="699" t="s">
        <v>666</v>
      </c>
      <c r="AS42" s="700"/>
      <c r="AT42" s="700"/>
      <c r="AU42" s="700"/>
      <c r="AV42" s="700"/>
      <c r="AW42" s="700"/>
      <c r="AX42" s="700"/>
      <c r="AY42" s="700"/>
      <c r="AZ42" s="700"/>
      <c r="BA42" s="700"/>
      <c r="BB42" s="700"/>
      <c r="BC42" s="700"/>
      <c r="BD42" s="700"/>
      <c r="BE42" s="700"/>
      <c r="BF42" s="700"/>
      <c r="BG42" s="700"/>
      <c r="BH42" s="700"/>
      <c r="BI42" s="700"/>
      <c r="BJ42" s="700"/>
      <c r="BK42" s="700"/>
      <c r="BL42" s="700"/>
      <c r="BM42" s="701"/>
      <c r="BN42" s="6"/>
      <c r="BR42" s="318">
        <v>1</v>
      </c>
      <c r="BS42" s="318">
        <f>IF(OR(AR42="（最大制御率を記載して下さい）",AR42=""),0,COUNTA(AR42))</f>
        <v>1</v>
      </c>
      <c r="BT42" s="318">
        <f t="shared" si="8"/>
        <v>0</v>
      </c>
    </row>
    <row r="43" spans="2:72" ht="18" customHeight="1">
      <c r="B43" s="5"/>
      <c r="C43" s="640"/>
      <c r="D43" s="693"/>
      <c r="E43" s="64" t="s">
        <v>187</v>
      </c>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6"/>
      <c r="AR43" s="681" t="s">
        <v>645</v>
      </c>
      <c r="AS43" s="652"/>
      <c r="AT43" s="652"/>
      <c r="AU43" s="652"/>
      <c r="AV43" s="652"/>
      <c r="AW43" s="652"/>
      <c r="AX43" s="652"/>
      <c r="AY43" s="652"/>
      <c r="AZ43" s="652"/>
      <c r="BA43" s="652"/>
      <c r="BB43" s="652"/>
      <c r="BC43" s="652"/>
      <c r="BD43" s="652"/>
      <c r="BE43" s="652"/>
      <c r="BF43" s="652"/>
      <c r="BG43" s="652"/>
      <c r="BH43" s="652"/>
      <c r="BI43" s="652"/>
      <c r="BJ43" s="652"/>
      <c r="BK43" s="652"/>
      <c r="BL43" s="652"/>
      <c r="BM43" s="653"/>
      <c r="BN43" s="6"/>
      <c r="BR43" s="318">
        <v>1</v>
      </c>
      <c r="BS43" s="318">
        <f>IF(OR(AR43="（有無を選択して下さい）",AR43=""),0,COUNTA(AR43))</f>
        <v>1</v>
      </c>
      <c r="BT43" s="318">
        <f t="shared" si="8"/>
        <v>0</v>
      </c>
    </row>
    <row r="44" spans="2:72" ht="18" customHeight="1">
      <c r="B44" s="5"/>
      <c r="C44" s="640"/>
      <c r="D44" s="693"/>
      <c r="E44" s="16"/>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8"/>
      <c r="AR44" s="70" t="s">
        <v>196</v>
      </c>
      <c r="AS44" s="71"/>
      <c r="AT44" s="71"/>
      <c r="AU44" s="71"/>
      <c r="AV44" s="71"/>
      <c r="AW44" s="71"/>
      <c r="AX44" s="71"/>
      <c r="AY44" s="71"/>
      <c r="AZ44" s="71"/>
      <c r="BA44" s="71"/>
      <c r="BB44" s="71"/>
      <c r="BC44" s="71"/>
      <c r="BD44" s="698"/>
      <c r="BE44" s="698"/>
      <c r="BF44" s="698"/>
      <c r="BG44" s="698"/>
      <c r="BH44" s="698"/>
      <c r="BI44" s="698"/>
      <c r="BJ44" s="698"/>
      <c r="BK44" s="71" t="s">
        <v>197</v>
      </c>
      <c r="BL44" s="71"/>
      <c r="BM44" s="116"/>
      <c r="BN44" s="6"/>
      <c r="BR44" s="318">
        <v>1</v>
      </c>
      <c r="BS44" s="318">
        <f>IF(OR(AR43="（有無を選択して下さい）",AR43="",AR43="無"),1,COUNTA(BD44))</f>
        <v>1</v>
      </c>
      <c r="BT44" s="318">
        <f>BR44-BS44</f>
        <v>0</v>
      </c>
    </row>
    <row r="45" spans="2:72" ht="18" customHeight="1">
      <c r="B45" s="5"/>
      <c r="C45" s="640"/>
      <c r="D45" s="693"/>
      <c r="E45" s="74" t="s">
        <v>326</v>
      </c>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678">
        <v>130</v>
      </c>
      <c r="AS45" s="679"/>
      <c r="AT45" s="679"/>
      <c r="AU45" s="679"/>
      <c r="AV45" s="679"/>
      <c r="AW45" s="679"/>
      <c r="AX45" s="679"/>
      <c r="AY45" s="679"/>
      <c r="AZ45" s="69" t="s">
        <v>195</v>
      </c>
      <c r="BA45" s="69"/>
      <c r="BB45" s="69"/>
      <c r="BC45" s="577">
        <v>500</v>
      </c>
      <c r="BD45" s="577"/>
      <c r="BE45" s="577"/>
      <c r="BF45" s="577"/>
      <c r="BG45" s="577"/>
      <c r="BH45" s="577"/>
      <c r="BI45" s="577"/>
      <c r="BJ45" s="577"/>
      <c r="BK45" s="69" t="s">
        <v>80</v>
      </c>
      <c r="BL45" s="69"/>
      <c r="BM45" s="91"/>
      <c r="BN45" s="6"/>
      <c r="BR45" s="318">
        <v>2</v>
      </c>
      <c r="BS45" s="318">
        <f>COUNTA(AR45)+COUNTA(BC45)</f>
        <v>2</v>
      </c>
      <c r="BT45" s="318">
        <f t="shared" ref="BT45:BT46" si="9">BR45-BS45</f>
        <v>0</v>
      </c>
    </row>
    <row r="46" spans="2:72" ht="18" customHeight="1">
      <c r="B46" s="5"/>
      <c r="C46" s="640"/>
      <c r="D46" s="693"/>
      <c r="E46" s="58" t="s">
        <v>188</v>
      </c>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682" t="s">
        <v>667</v>
      </c>
      <c r="AS46" s="683"/>
      <c r="AT46" s="683"/>
      <c r="AU46" s="683"/>
      <c r="AV46" s="683"/>
      <c r="AW46" s="683"/>
      <c r="AX46" s="683"/>
      <c r="AY46" s="683"/>
      <c r="AZ46" s="683"/>
      <c r="BA46" s="683"/>
      <c r="BB46" s="683"/>
      <c r="BC46" s="683"/>
      <c r="BD46" s="683"/>
      <c r="BE46" s="683"/>
      <c r="BF46" s="683"/>
      <c r="BG46" s="683"/>
      <c r="BH46" s="683"/>
      <c r="BI46" s="683"/>
      <c r="BJ46" s="683"/>
      <c r="BK46" s="683"/>
      <c r="BL46" s="683"/>
      <c r="BM46" s="684"/>
      <c r="BN46" s="6"/>
      <c r="BR46" s="318">
        <v>1</v>
      </c>
      <c r="BS46" s="318">
        <f>IF(OR(AR46="（有無を選択して下さい）",AR46=""),0,COUNTA(AR46))</f>
        <v>1</v>
      </c>
      <c r="BT46" s="318">
        <f t="shared" si="9"/>
        <v>0</v>
      </c>
    </row>
    <row r="47" spans="2:72" ht="18" customHeight="1">
      <c r="B47" s="5"/>
      <c r="C47" s="640"/>
      <c r="D47" s="693"/>
      <c r="E47" s="64" t="s">
        <v>189</v>
      </c>
      <c r="F47" s="65"/>
      <c r="G47" s="65"/>
      <c r="H47" s="65"/>
      <c r="I47" s="65"/>
      <c r="J47" s="65"/>
      <c r="K47" s="65"/>
      <c r="L47" s="65"/>
      <c r="M47" s="65"/>
      <c r="N47" s="65"/>
      <c r="O47" s="65"/>
      <c r="P47" s="65"/>
      <c r="Q47" s="65"/>
      <c r="R47" s="65"/>
      <c r="S47" s="66"/>
      <c r="T47" s="64" t="s">
        <v>193</v>
      </c>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85" t="s">
        <v>192</v>
      </c>
      <c r="AS47" s="424"/>
      <c r="AT47" s="424"/>
      <c r="AU47" s="424"/>
      <c r="AV47" s="424"/>
      <c r="AW47" s="424"/>
      <c r="AX47" s="424"/>
      <c r="AY47" s="424"/>
      <c r="AZ47" s="424"/>
      <c r="BA47" s="424"/>
      <c r="BB47" s="424"/>
      <c r="BC47" s="424"/>
      <c r="BD47" s="424"/>
      <c r="BE47" s="424"/>
      <c r="BF47" s="424"/>
      <c r="BG47" s="424"/>
      <c r="BH47" s="424"/>
      <c r="BI47" s="424"/>
      <c r="BJ47" s="424"/>
      <c r="BK47" s="424"/>
      <c r="BL47" s="424"/>
      <c r="BM47" s="686"/>
      <c r="BN47" s="6"/>
      <c r="BR47" s="318"/>
      <c r="BS47" s="318"/>
      <c r="BT47" s="318"/>
    </row>
    <row r="48" spans="2:72" ht="18" customHeight="1">
      <c r="B48" s="5"/>
      <c r="C48" s="640"/>
      <c r="D48" s="693"/>
      <c r="E48" s="15"/>
      <c r="S48" s="20"/>
      <c r="T48" s="15"/>
      <c r="AR48" s="670" t="s">
        <v>668</v>
      </c>
      <c r="AS48" s="671"/>
      <c r="AT48" s="671"/>
      <c r="AU48" s="671"/>
      <c r="AV48" s="671"/>
      <c r="AW48" s="671"/>
      <c r="AX48" s="671"/>
      <c r="AY48" s="671"/>
      <c r="AZ48" s="671"/>
      <c r="BA48" s="671"/>
      <c r="BB48" s="671"/>
      <c r="BC48" s="671"/>
      <c r="BD48" s="671"/>
      <c r="BE48" s="671"/>
      <c r="BF48" s="671"/>
      <c r="BG48" s="671"/>
      <c r="BH48" s="671"/>
      <c r="BI48" s="671"/>
      <c r="BJ48" s="671"/>
      <c r="BK48" s="671"/>
      <c r="BL48" s="671"/>
      <c r="BM48" s="672"/>
      <c r="BN48" s="6"/>
      <c r="BR48" s="318">
        <v>1</v>
      </c>
      <c r="BS48" s="318">
        <f t="shared" ref="BS48" si="10">COUNTA(AR48)</f>
        <v>1</v>
      </c>
      <c r="BT48" s="318">
        <f t="shared" ref="BT48" si="11">BR48-BS48</f>
        <v>0</v>
      </c>
    </row>
    <row r="49" spans="2:72" ht="18" customHeight="1">
      <c r="B49" s="5"/>
      <c r="C49" s="640"/>
      <c r="D49" s="693"/>
      <c r="E49" s="15"/>
      <c r="S49" s="20"/>
      <c r="T49" s="16"/>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673"/>
      <c r="AS49" s="674"/>
      <c r="AT49" s="674"/>
      <c r="AU49" s="674"/>
      <c r="AV49" s="674"/>
      <c r="AW49" s="674"/>
      <c r="AX49" s="674"/>
      <c r="AY49" s="674"/>
      <c r="AZ49" s="674"/>
      <c r="BA49" s="674"/>
      <c r="BB49" s="674"/>
      <c r="BC49" s="674"/>
      <c r="BD49" s="674"/>
      <c r="BE49" s="674"/>
      <c r="BF49" s="674"/>
      <c r="BG49" s="674"/>
      <c r="BH49" s="674"/>
      <c r="BI49" s="674"/>
      <c r="BJ49" s="674"/>
      <c r="BK49" s="674"/>
      <c r="BL49" s="674"/>
      <c r="BM49" s="675"/>
      <c r="BN49" s="6"/>
      <c r="BR49" s="318"/>
      <c r="BS49" s="318"/>
      <c r="BT49" s="318"/>
    </row>
    <row r="50" spans="2:72" ht="18" customHeight="1">
      <c r="B50" s="5"/>
      <c r="C50" s="640"/>
      <c r="D50" s="693"/>
      <c r="E50" s="15"/>
      <c r="S50" s="20"/>
      <c r="T50" s="65" t="s">
        <v>194</v>
      </c>
      <c r="U50" s="65"/>
      <c r="V50" s="65"/>
      <c r="W50" s="65"/>
      <c r="X50" s="65"/>
      <c r="Y50" s="65"/>
      <c r="Z50" s="65"/>
      <c r="AA50" s="65"/>
      <c r="AB50" s="65"/>
      <c r="AC50" s="65"/>
      <c r="AD50" s="65"/>
      <c r="AE50" s="65"/>
      <c r="AF50" s="65"/>
      <c r="AG50" s="65"/>
      <c r="AH50" s="65"/>
      <c r="AI50" s="65"/>
      <c r="AJ50" s="65"/>
      <c r="AK50" s="66"/>
      <c r="AL50" s="30" t="s">
        <v>66</v>
      </c>
      <c r="AM50" s="31"/>
      <c r="AN50" s="31"/>
      <c r="AO50" s="31"/>
      <c r="AP50" s="31"/>
      <c r="AQ50" s="34"/>
      <c r="AR50" s="678">
        <v>5</v>
      </c>
      <c r="AS50" s="679"/>
      <c r="AT50" s="679"/>
      <c r="AU50" s="679"/>
      <c r="AV50" s="679"/>
      <c r="AW50" s="679"/>
      <c r="AX50" s="679"/>
      <c r="AY50" s="679"/>
      <c r="AZ50" s="679"/>
      <c r="BA50" s="679"/>
      <c r="BB50" s="679"/>
      <c r="BC50" s="679"/>
      <c r="BD50" s="679"/>
      <c r="BE50" s="679"/>
      <c r="BF50" s="679"/>
      <c r="BG50" s="679"/>
      <c r="BH50" s="679"/>
      <c r="BI50" s="679"/>
      <c r="BJ50" s="679"/>
      <c r="BK50" s="687" t="s">
        <v>191</v>
      </c>
      <c r="BL50" s="687"/>
      <c r="BM50" s="688"/>
      <c r="BN50" s="6"/>
      <c r="BR50" s="318">
        <v>1</v>
      </c>
      <c r="BS50" s="318">
        <f t="shared" ref="BS50" si="12">COUNTA(AR50)</f>
        <v>1</v>
      </c>
      <c r="BT50" s="318">
        <f t="shared" ref="BT50:BT51" si="13">BR50-BS50</f>
        <v>0</v>
      </c>
    </row>
    <row r="51" spans="2:72" ht="18" customHeight="1">
      <c r="B51" s="5"/>
      <c r="C51" s="640"/>
      <c r="D51" s="693"/>
      <c r="E51" s="16"/>
      <c r="F51" s="17"/>
      <c r="G51" s="17"/>
      <c r="H51" s="17"/>
      <c r="I51" s="17"/>
      <c r="J51" s="17"/>
      <c r="K51" s="17"/>
      <c r="L51" s="17"/>
      <c r="M51" s="17"/>
      <c r="N51" s="17"/>
      <c r="O51" s="17"/>
      <c r="P51" s="17"/>
      <c r="Q51" s="17"/>
      <c r="R51" s="17"/>
      <c r="S51" s="18"/>
      <c r="T51" s="17"/>
      <c r="U51" s="17"/>
      <c r="V51" s="17"/>
      <c r="W51" s="17"/>
      <c r="X51" s="17"/>
      <c r="Y51" s="17"/>
      <c r="Z51" s="17"/>
      <c r="AA51" s="17"/>
      <c r="AB51" s="17"/>
      <c r="AC51" s="17"/>
      <c r="AD51" s="17"/>
      <c r="AE51" s="17"/>
      <c r="AF51" s="17"/>
      <c r="AG51" s="17"/>
      <c r="AH51" s="17"/>
      <c r="AI51" s="17"/>
      <c r="AJ51" s="17"/>
      <c r="AK51" s="18"/>
      <c r="AL51" s="32" t="s">
        <v>148</v>
      </c>
      <c r="AM51" s="33"/>
      <c r="AN51" s="33"/>
      <c r="AO51" s="33"/>
      <c r="AP51" s="33"/>
      <c r="AQ51" s="35"/>
      <c r="AR51" s="86"/>
      <c r="AS51" s="86" t="s">
        <v>67</v>
      </c>
      <c r="AT51" s="86"/>
      <c r="AU51" s="668">
        <v>5</v>
      </c>
      <c r="AV51" s="668"/>
      <c r="AW51" s="668"/>
      <c r="AX51" s="668"/>
      <c r="AY51" s="86" t="s">
        <v>68</v>
      </c>
      <c r="AZ51" s="86"/>
      <c r="BA51" s="86"/>
      <c r="BB51" s="86"/>
      <c r="BC51" s="669">
        <v>3</v>
      </c>
      <c r="BD51" s="669"/>
      <c r="BE51" s="669"/>
      <c r="BF51" s="669"/>
      <c r="BG51" s="669"/>
      <c r="BH51" s="669"/>
      <c r="BI51" s="669"/>
      <c r="BJ51" s="669"/>
      <c r="BK51" s="689" t="s">
        <v>191</v>
      </c>
      <c r="BL51" s="689"/>
      <c r="BM51" s="690"/>
      <c r="BN51" s="6"/>
      <c r="BR51" s="318">
        <v>2</v>
      </c>
      <c r="BS51" s="318">
        <f>COUNTA(AU51)+COUNTA(BC51)</f>
        <v>2</v>
      </c>
      <c r="BT51" s="318">
        <f t="shared" si="13"/>
        <v>0</v>
      </c>
    </row>
    <row r="52" spans="2:72" ht="18" customHeight="1">
      <c r="B52" s="5"/>
      <c r="C52" s="642"/>
      <c r="D52" s="694"/>
      <c r="E52" s="58" t="s">
        <v>190</v>
      </c>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702"/>
      <c r="AS52" s="703"/>
      <c r="AT52" s="703"/>
      <c r="AU52" s="703"/>
      <c r="AV52" s="703"/>
      <c r="AW52" s="703"/>
      <c r="AX52" s="703"/>
      <c r="AY52" s="703"/>
      <c r="AZ52" s="703"/>
      <c r="BA52" s="703"/>
      <c r="BB52" s="703"/>
      <c r="BC52" s="703"/>
      <c r="BD52" s="703"/>
      <c r="BE52" s="703"/>
      <c r="BF52" s="703"/>
      <c r="BG52" s="703"/>
      <c r="BH52" s="703"/>
      <c r="BI52" s="703"/>
      <c r="BJ52" s="703"/>
      <c r="BK52" s="703"/>
      <c r="BL52" s="703"/>
      <c r="BM52" s="704"/>
      <c r="BN52" s="6"/>
      <c r="BR52" s="318"/>
      <c r="BS52" s="318"/>
      <c r="BT52" s="318"/>
    </row>
    <row r="53" spans="2:72" ht="18" customHeight="1">
      <c r="B53" s="5"/>
      <c r="BN53" s="6"/>
      <c r="BR53" s="318"/>
      <c r="BS53" s="318"/>
      <c r="BT53" s="318"/>
    </row>
    <row r="54" spans="2:72" ht="18" customHeight="1">
      <c r="B54" s="5"/>
      <c r="C54" s="1" t="s">
        <v>62</v>
      </c>
      <c r="BN54" s="6"/>
      <c r="BR54" s="318"/>
      <c r="BS54" s="318"/>
      <c r="BT54" s="318"/>
    </row>
    <row r="55" spans="2:72" ht="18" customHeight="1">
      <c r="B55" s="5"/>
      <c r="C55" s="38"/>
      <c r="D55" s="38" t="s">
        <v>58</v>
      </c>
      <c r="E55" s="38"/>
      <c r="F55" s="38"/>
      <c r="BN55" s="6"/>
      <c r="BR55" s="318"/>
      <c r="BS55" s="318"/>
      <c r="BT55" s="318"/>
    </row>
    <row r="56" spans="2:72" ht="18" customHeight="1">
      <c r="B56" s="5"/>
      <c r="C56" s="38"/>
      <c r="D56" s="38" t="s">
        <v>87</v>
      </c>
      <c r="E56" s="38"/>
      <c r="F56" s="38"/>
      <c r="BN56" s="6"/>
      <c r="BR56" s="318"/>
      <c r="BS56" s="318"/>
      <c r="BT56" s="318"/>
    </row>
    <row r="57" spans="2:72" ht="18" customHeight="1">
      <c r="B57" s="5"/>
      <c r="C57" s="38"/>
      <c r="D57" s="38" t="s">
        <v>59</v>
      </c>
      <c r="E57" s="38"/>
      <c r="F57" s="38"/>
      <c r="BN57" s="6"/>
      <c r="BR57" s="318"/>
      <c r="BS57" s="318"/>
      <c r="BT57" s="318"/>
    </row>
    <row r="58" spans="2:72" ht="18" customHeight="1">
      <c r="B58" s="5"/>
      <c r="C58" s="38"/>
      <c r="D58" s="38"/>
      <c r="E58" s="38"/>
      <c r="F58" s="38"/>
      <c r="BN58" s="6"/>
      <c r="BR58" s="318"/>
      <c r="BS58" s="318"/>
      <c r="BT58" s="318"/>
    </row>
    <row r="59" spans="2:72" ht="18" customHeight="1">
      <c r="B59" s="5"/>
      <c r="BN59" s="6"/>
      <c r="BR59" s="318"/>
      <c r="BS59" s="318"/>
      <c r="BT59" s="318"/>
    </row>
    <row r="60" spans="2:72" ht="18" customHeight="1">
      <c r="B60" s="5"/>
      <c r="BN60" s="6"/>
      <c r="BR60" s="318"/>
      <c r="BS60" s="318"/>
      <c r="BT60" s="318"/>
    </row>
    <row r="61" spans="2:72" ht="18" customHeight="1">
      <c r="B61" s="5"/>
      <c r="BN61" s="6"/>
      <c r="BR61" s="318"/>
      <c r="BS61" s="318"/>
      <c r="BT61" s="318"/>
    </row>
    <row r="62" spans="2:72" ht="18" customHeight="1">
      <c r="B62" s="5"/>
      <c r="BN62" s="6"/>
      <c r="BR62" s="318"/>
      <c r="BS62" s="318"/>
      <c r="BT62" s="318"/>
    </row>
    <row r="63" spans="2:72" ht="18" customHeight="1">
      <c r="B63" s="5"/>
      <c r="BN63" s="6"/>
      <c r="BR63" s="318"/>
      <c r="BS63" s="318"/>
      <c r="BT63" s="318"/>
    </row>
    <row r="64" spans="2:72" ht="18" customHeight="1">
      <c r="B64" s="5"/>
      <c r="BN64" s="6"/>
      <c r="BR64" s="318"/>
      <c r="BS64" s="318"/>
      <c r="BT64" s="318"/>
    </row>
    <row r="65" spans="2:72" ht="18" customHeight="1">
      <c r="B65" s="5"/>
      <c r="BN65" s="6"/>
      <c r="BR65" s="318"/>
      <c r="BS65" s="318"/>
      <c r="BT65" s="318"/>
    </row>
    <row r="66" spans="2:72" ht="18" customHeight="1" thickBot="1">
      <c r="B66" s="7"/>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9"/>
      <c r="BR66" s="318"/>
      <c r="BS66" s="318"/>
      <c r="BT66" s="318"/>
    </row>
  </sheetData>
  <sheetProtection sheet="1" selectLockedCells="1"/>
  <mergeCells count="61">
    <mergeCell ref="BK50:BM50"/>
    <mergeCell ref="BK51:BM51"/>
    <mergeCell ref="AZ38:BJ38"/>
    <mergeCell ref="BH39:BI39"/>
    <mergeCell ref="C26:D52"/>
    <mergeCell ref="AR26:BM26"/>
    <mergeCell ref="AR27:BJ27"/>
    <mergeCell ref="AR28:BJ28"/>
    <mergeCell ref="AR29:BJ29"/>
    <mergeCell ref="AV30:AY30"/>
    <mergeCell ref="BG30:BJ30"/>
    <mergeCell ref="AR45:AY45"/>
    <mergeCell ref="BD44:BJ44"/>
    <mergeCell ref="AR42:BM42"/>
    <mergeCell ref="AR52:BM52"/>
    <mergeCell ref="AR50:BJ50"/>
    <mergeCell ref="AU51:AX51"/>
    <mergeCell ref="BC51:BJ51"/>
    <mergeCell ref="AR48:BM49"/>
    <mergeCell ref="BC45:BJ45"/>
    <mergeCell ref="AR32:AY32"/>
    <mergeCell ref="BC32:BJ32"/>
    <mergeCell ref="AR33:BJ33"/>
    <mergeCell ref="AR34:BJ34"/>
    <mergeCell ref="AR35:AY35"/>
    <mergeCell ref="BC35:BJ35"/>
    <mergeCell ref="AR43:BM43"/>
    <mergeCell ref="AR46:BM46"/>
    <mergeCell ref="AR47:BM47"/>
    <mergeCell ref="AR36:BJ36"/>
    <mergeCell ref="AR37:BM37"/>
    <mergeCell ref="AR40:BM40"/>
    <mergeCell ref="AR41:BM41"/>
    <mergeCell ref="AZ39:BD39"/>
    <mergeCell ref="AR31:AY31"/>
    <mergeCell ref="BC31:BJ31"/>
    <mergeCell ref="AR19:BJ19"/>
    <mergeCell ref="AR20:BJ20"/>
    <mergeCell ref="AR21:BM25"/>
    <mergeCell ref="C19:D25"/>
    <mergeCell ref="B7:BN7"/>
    <mergeCell ref="BD2:BN2"/>
    <mergeCell ref="BA3:BC3"/>
    <mergeCell ref="BD3:BE3"/>
    <mergeCell ref="BF3:BG3"/>
    <mergeCell ref="BH3:BI3"/>
    <mergeCell ref="BJ3:BK3"/>
    <mergeCell ref="BL3:BM3"/>
    <mergeCell ref="B4:BN4"/>
    <mergeCell ref="AR6:AT6"/>
    <mergeCell ref="BA6:BM6"/>
    <mergeCell ref="B18:BN18"/>
    <mergeCell ref="AR8:BM8"/>
    <mergeCell ref="AR14:BJ14"/>
    <mergeCell ref="AR15:BJ15"/>
    <mergeCell ref="AR16:BJ16"/>
    <mergeCell ref="AR9:BJ9"/>
    <mergeCell ref="B11:BN11"/>
    <mergeCell ref="AR12:BJ12"/>
    <mergeCell ref="AR13:AY13"/>
    <mergeCell ref="BD13:BJ13"/>
  </mergeCells>
  <phoneticPr fontId="1"/>
  <conditionalFormatting sqref="AZ38:AZ39 BH39">
    <cfRule type="expression" dxfId="30" priority="5">
      <formula>$AR$37="有"</formula>
    </cfRule>
  </conditionalFormatting>
  <conditionalFormatting sqref="BA3 BF3 BJ3 BA6 AR8">
    <cfRule type="expression" dxfId="29" priority="1">
      <formula>AND(NOT(ISBLANK(AR3)),NOT(_xlfn.ISFORMULA(AR3)))</formula>
    </cfRule>
  </conditionalFormatting>
  <conditionalFormatting sqref="BD44:BJ44">
    <cfRule type="expression" dxfId="28" priority="4">
      <formula>$AR$43="有"</formula>
    </cfRule>
  </conditionalFormatting>
  <dataValidations count="7">
    <dataValidation type="list" allowBlank="1" showInputMessage="1" showErrorMessage="1" sqref="AR46:BM46 AR37:BM37 AR43:BM43" xr:uid="{A54A8A10-AC9F-4035-8BA8-59C4E67F9DDF}">
      <formula1>"（有無を選択して下さい）,有,無"</formula1>
    </dataValidation>
    <dataValidation type="list" allowBlank="1" showInputMessage="1" showErrorMessage="1" sqref="BA6:BM6" xr:uid="{2D15AF92-D1FC-46FF-B898-1982C1C564BA}">
      <formula1>"新設"</formula1>
    </dataValidation>
    <dataValidation type="list" allowBlank="1" showInputMessage="1" showErrorMessage="1" sqref="AR41:BM41" xr:uid="{EF7F5EA4-4007-403B-9853-287568EC092F}">
      <formula1>"（出力制御方式を選択して下さい）,電圧制御方式,電流制御方式"</formula1>
    </dataValidation>
    <dataValidation type="list" allowBlank="1" showInputMessage="1" sqref="AR42:BM42" xr:uid="{720C9759-4866-402F-9EC1-C1E83B602B08}">
      <formula1>"（最大制御率を記載して下さい）,％抑制,その他（　　　　　　　　）"</formula1>
    </dataValidation>
    <dataValidation type="list" allowBlank="1" showInputMessage="1" showErrorMessage="1" sqref="AR26:BM26" xr:uid="{C1813ABE-7ED9-49B2-9488-1EE19211742C}">
      <formula1>"（電気方式を選択して下さい）,三相３線式,単相３線式,単相２線式"</formula1>
    </dataValidation>
    <dataValidation type="list" allowBlank="1" showInputMessage="1" showErrorMessage="1" sqref="AR40:BM40" xr:uid="{919273F4-B392-4D1D-9D56-C50119014AF1}">
      <formula1>"（主回路方式を選択して下さい）,自励式（電圧型）,自励式（電流型）,他励式"</formula1>
    </dataValidation>
    <dataValidation type="list" allowBlank="1" showInputMessage="1" showErrorMessage="1" sqref="AR8:BM8" xr:uid="{C1A53D02-7517-469B-A120-FEDEFBA9796E}">
      <formula1>"太陽光"</formula1>
    </dataValidation>
  </dataValidations>
  <printOptions horizontalCentered="1"/>
  <pageMargins left="0.39370078740157483" right="0.39370078740157483" top="0.39370078740157483" bottom="0.19685039370078741" header="0.39370078740157483" footer="0.19685039370078741"/>
  <pageSetup paperSize="9" scale="65"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C7B5F-6C25-487F-B98A-40DB2ADF10A0}">
  <sheetPr codeName="Sheet6"/>
  <dimension ref="B1:BU66"/>
  <sheetViews>
    <sheetView showGridLines="0" tabSelected="1" showRuler="0" zoomScaleNormal="100" zoomScaleSheetLayoutView="100" zoomScalePageLayoutView="70" workbookViewId="0">
      <selection activeCell="I56" sqref="I56:O56"/>
    </sheetView>
  </sheetViews>
  <sheetFormatPr defaultColWidth="2" defaultRowHeight="18" customHeight="1" outlineLevelCol="1"/>
  <cols>
    <col min="1" max="66" width="2" style="38"/>
    <col min="67" max="67" width="25.83203125" style="38" customWidth="1"/>
    <col min="68" max="68" width="5.25" style="38" customWidth="1"/>
    <col min="69" max="69" width="16.58203125" style="38" bestFit="1" customWidth="1"/>
    <col min="70" max="72" width="6.75" style="38" hidden="1" customWidth="1" outlineLevel="1"/>
    <col min="73" max="73" width="2" style="38" collapsed="1"/>
    <col min="74" max="16384" width="2" style="38"/>
  </cols>
  <sheetData>
    <row r="1" spans="2:72" ht="30" customHeight="1">
      <c r="BO1" s="316" t="s">
        <v>546</v>
      </c>
      <c r="BP1" s="319">
        <f>BT3</f>
        <v>0</v>
      </c>
      <c r="BQ1" s="317" t="s">
        <v>547</v>
      </c>
      <c r="BR1" s="1"/>
      <c r="BS1" s="1"/>
      <c r="BT1" s="1"/>
    </row>
    <row r="2" spans="2:72" ht="18" customHeight="1" thickBot="1">
      <c r="BD2" s="644" t="s">
        <v>323</v>
      </c>
      <c r="BE2" s="644"/>
      <c r="BF2" s="644"/>
      <c r="BG2" s="644"/>
      <c r="BH2" s="644"/>
      <c r="BI2" s="644"/>
      <c r="BJ2" s="644"/>
      <c r="BK2" s="644"/>
      <c r="BL2" s="644"/>
      <c r="BM2" s="644"/>
      <c r="BN2" s="644"/>
      <c r="BO2" s="1"/>
      <c r="BP2" s="1"/>
      <c r="BQ2" s="1"/>
      <c r="BR2" s="315" t="s">
        <v>548</v>
      </c>
      <c r="BS2" s="315" t="s">
        <v>550</v>
      </c>
      <c r="BT2" s="315" t="s">
        <v>549</v>
      </c>
    </row>
    <row r="3" spans="2:72" ht="18" customHeight="1">
      <c r="B3" s="103"/>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594">
        <f>IF(様式1!$BC$4="","",様式1!$BC$4)</f>
        <v>2026</v>
      </c>
      <c r="BB3" s="594"/>
      <c r="BC3" s="594"/>
      <c r="BD3" s="595" t="s">
        <v>10</v>
      </c>
      <c r="BE3" s="595"/>
      <c r="BF3" s="594">
        <f>IF(様式1!$BH$4="","",様式1!$BH$4)</f>
        <v>2</v>
      </c>
      <c r="BG3" s="594"/>
      <c r="BH3" s="595" t="s">
        <v>9</v>
      </c>
      <c r="BI3" s="595"/>
      <c r="BJ3" s="594">
        <f>IF(様式1!$BL$4="","",様式1!$BL$4)</f>
        <v>9</v>
      </c>
      <c r="BK3" s="594"/>
      <c r="BL3" s="595" t="s">
        <v>8</v>
      </c>
      <c r="BM3" s="595"/>
      <c r="BN3" s="105"/>
      <c r="BO3" s="1"/>
      <c r="BP3" s="1"/>
      <c r="BQ3" s="1"/>
      <c r="BR3" s="320">
        <f t="shared" ref="BR3:BS3" si="0">SUM(BR4:BR69)</f>
        <v>76</v>
      </c>
      <c r="BS3" s="320">
        <f t="shared" si="0"/>
        <v>76</v>
      </c>
      <c r="BT3" s="320">
        <f>SUM(BT4:BT69)</f>
        <v>0</v>
      </c>
    </row>
    <row r="4" spans="2:72" ht="18" customHeight="1">
      <c r="B4" s="721" t="s">
        <v>322</v>
      </c>
      <c r="C4" s="722"/>
      <c r="D4" s="722"/>
      <c r="E4" s="722"/>
      <c r="F4" s="722"/>
      <c r="G4" s="722"/>
      <c r="H4" s="722"/>
      <c r="I4" s="722"/>
      <c r="J4" s="722"/>
      <c r="K4" s="722"/>
      <c r="L4" s="722"/>
      <c r="M4" s="722"/>
      <c r="N4" s="722"/>
      <c r="O4" s="722"/>
      <c r="P4" s="722"/>
      <c r="Q4" s="722"/>
      <c r="R4" s="722"/>
      <c r="S4" s="722"/>
      <c r="T4" s="722"/>
      <c r="U4" s="722"/>
      <c r="V4" s="722"/>
      <c r="W4" s="722"/>
      <c r="X4" s="722"/>
      <c r="Y4" s="722"/>
      <c r="Z4" s="722"/>
      <c r="AA4" s="722"/>
      <c r="AB4" s="722"/>
      <c r="AC4" s="722"/>
      <c r="AD4" s="722"/>
      <c r="AE4" s="722"/>
      <c r="AF4" s="722"/>
      <c r="AG4" s="722"/>
      <c r="AH4" s="722"/>
      <c r="AI4" s="722"/>
      <c r="AJ4" s="722"/>
      <c r="AK4" s="722"/>
      <c r="AL4" s="722"/>
      <c r="AM4" s="722"/>
      <c r="AN4" s="722"/>
      <c r="AO4" s="722"/>
      <c r="AP4" s="722"/>
      <c r="AQ4" s="722"/>
      <c r="AR4" s="722"/>
      <c r="AS4" s="722"/>
      <c r="AT4" s="722"/>
      <c r="AU4" s="722"/>
      <c r="AV4" s="722"/>
      <c r="AW4" s="722"/>
      <c r="AX4" s="722"/>
      <c r="AY4" s="722"/>
      <c r="AZ4" s="722"/>
      <c r="BA4" s="722"/>
      <c r="BB4" s="722"/>
      <c r="BC4" s="722"/>
      <c r="BD4" s="722"/>
      <c r="BE4" s="722"/>
      <c r="BF4" s="722"/>
      <c r="BG4" s="722"/>
      <c r="BH4" s="722"/>
      <c r="BI4" s="722"/>
      <c r="BJ4" s="722"/>
      <c r="BK4" s="722"/>
      <c r="BL4" s="722"/>
      <c r="BM4" s="722"/>
      <c r="BN4" s="723"/>
      <c r="BR4" s="322"/>
      <c r="BS4" s="322"/>
      <c r="BT4" s="322"/>
    </row>
    <row r="5" spans="2:72" ht="18" customHeight="1">
      <c r="B5" s="46"/>
      <c r="AR5" s="1"/>
      <c r="AS5" s="1"/>
      <c r="AT5" s="1"/>
      <c r="AU5" s="1"/>
      <c r="AV5" s="1"/>
      <c r="AW5" s="1"/>
      <c r="AX5" s="1"/>
      <c r="AY5" s="1"/>
      <c r="AZ5" s="1"/>
      <c r="BA5" s="120"/>
      <c r="BB5" s="120"/>
      <c r="BC5" s="120"/>
      <c r="BD5" s="120"/>
      <c r="BE5" s="120"/>
      <c r="BF5" s="120"/>
      <c r="BG5" s="120"/>
      <c r="BH5" s="120"/>
      <c r="BI5" s="120"/>
      <c r="BJ5" s="120"/>
      <c r="BK5" s="120"/>
      <c r="BL5" s="120"/>
      <c r="BM5" s="120"/>
      <c r="BN5" s="92"/>
      <c r="BR5" s="322"/>
      <c r="BS5" s="322"/>
      <c r="BT5" s="322"/>
    </row>
    <row r="6" spans="2:72" ht="18" customHeight="1">
      <c r="B6" s="46"/>
      <c r="BN6" s="92"/>
      <c r="BR6" s="322"/>
      <c r="BS6" s="322"/>
      <c r="BT6" s="322"/>
    </row>
    <row r="7" spans="2:72" ht="18" customHeight="1">
      <c r="B7" s="559" t="s">
        <v>322</v>
      </c>
      <c r="C7" s="560"/>
      <c r="D7" s="560"/>
      <c r="E7" s="560"/>
      <c r="F7" s="560"/>
      <c r="G7" s="560"/>
      <c r="H7" s="560"/>
      <c r="I7" s="560"/>
      <c r="J7" s="560"/>
      <c r="K7" s="560"/>
      <c r="L7" s="560"/>
      <c r="M7" s="560"/>
      <c r="N7" s="560"/>
      <c r="O7" s="560"/>
      <c r="P7" s="560"/>
      <c r="Q7" s="560"/>
      <c r="R7" s="560"/>
      <c r="S7" s="560"/>
      <c r="T7" s="560"/>
      <c r="U7" s="560"/>
      <c r="V7" s="560"/>
      <c r="W7" s="560"/>
      <c r="X7" s="560"/>
      <c r="Y7" s="560"/>
      <c r="Z7" s="560"/>
      <c r="AA7" s="560"/>
      <c r="AB7" s="560"/>
      <c r="AC7" s="560"/>
      <c r="AD7" s="560"/>
      <c r="AE7" s="560"/>
      <c r="AF7" s="560"/>
      <c r="AG7" s="560"/>
      <c r="AH7" s="560"/>
      <c r="AI7" s="560"/>
      <c r="AJ7" s="560"/>
      <c r="AK7" s="560"/>
      <c r="AL7" s="560"/>
      <c r="AM7" s="560"/>
      <c r="AN7" s="560"/>
      <c r="AO7" s="560"/>
      <c r="AP7" s="560"/>
      <c r="AQ7" s="560"/>
      <c r="AR7" s="560"/>
      <c r="AS7" s="560"/>
      <c r="AT7" s="560"/>
      <c r="AU7" s="560"/>
      <c r="AV7" s="560"/>
      <c r="AW7" s="560"/>
      <c r="AX7" s="560"/>
      <c r="AY7" s="560"/>
      <c r="AZ7" s="560"/>
      <c r="BA7" s="560"/>
      <c r="BB7" s="560"/>
      <c r="BC7" s="560"/>
      <c r="BD7" s="560"/>
      <c r="BE7" s="560"/>
      <c r="BF7" s="560"/>
      <c r="BG7" s="560"/>
      <c r="BH7" s="560"/>
      <c r="BI7" s="560"/>
      <c r="BJ7" s="560"/>
      <c r="BK7" s="560"/>
      <c r="BL7" s="560"/>
      <c r="BM7" s="560"/>
      <c r="BN7" s="561"/>
      <c r="BR7" s="322"/>
      <c r="BS7" s="322"/>
      <c r="BT7" s="322"/>
    </row>
    <row r="8" spans="2:72" ht="18" customHeight="1">
      <c r="B8" s="46"/>
      <c r="C8" s="731" t="s">
        <v>250</v>
      </c>
      <c r="D8" s="424"/>
      <c r="E8" s="424"/>
      <c r="F8" s="424"/>
      <c r="G8" s="424"/>
      <c r="H8" s="424"/>
      <c r="I8" s="424"/>
      <c r="J8" s="686"/>
      <c r="K8" s="728" t="s">
        <v>82</v>
      </c>
      <c r="L8" s="729"/>
      <c r="M8" s="729"/>
      <c r="N8" s="729"/>
      <c r="O8" s="729"/>
      <c r="P8" s="729"/>
      <c r="Q8" s="730"/>
      <c r="R8" s="728" t="s">
        <v>209</v>
      </c>
      <c r="S8" s="730"/>
      <c r="T8" s="728" t="s">
        <v>249</v>
      </c>
      <c r="U8" s="729"/>
      <c r="V8" s="729"/>
      <c r="W8" s="729"/>
      <c r="X8" s="729"/>
      <c r="Y8" s="728" t="s">
        <v>83</v>
      </c>
      <c r="Z8" s="729"/>
      <c r="AA8" s="729"/>
      <c r="AB8" s="729"/>
      <c r="AC8" s="729"/>
      <c r="AD8" s="728" t="s">
        <v>210</v>
      </c>
      <c r="AE8" s="729"/>
      <c r="AF8" s="729"/>
      <c r="AG8" s="729"/>
      <c r="AH8" s="729"/>
      <c r="AI8" s="729"/>
      <c r="AJ8" s="729"/>
      <c r="AK8" s="729"/>
      <c r="AL8" s="729"/>
      <c r="AM8" s="729"/>
      <c r="AN8" s="729"/>
      <c r="AO8" s="729"/>
      <c r="AP8" s="729"/>
      <c r="AQ8" s="729"/>
      <c r="AR8" s="730"/>
      <c r="AS8" s="728" t="s">
        <v>211</v>
      </c>
      <c r="AT8" s="729"/>
      <c r="AU8" s="729"/>
      <c r="AV8" s="729"/>
      <c r="AW8" s="729"/>
      <c r="AX8" s="729"/>
      <c r="AY8" s="729"/>
      <c r="AZ8" s="728" t="s">
        <v>259</v>
      </c>
      <c r="BA8" s="729"/>
      <c r="BB8" s="729"/>
      <c r="BC8" s="729"/>
      <c r="BD8" s="729"/>
      <c r="BE8" s="729"/>
      <c r="BF8" s="729"/>
      <c r="BG8" s="730"/>
      <c r="BH8" s="728" t="s">
        <v>212</v>
      </c>
      <c r="BI8" s="729"/>
      <c r="BJ8" s="729"/>
      <c r="BK8" s="729"/>
      <c r="BL8" s="729"/>
      <c r="BM8" s="730"/>
      <c r="BN8" s="92"/>
      <c r="BR8" s="322"/>
      <c r="BS8" s="322"/>
      <c r="BT8" s="322"/>
    </row>
    <row r="9" spans="2:72" ht="18" customHeight="1">
      <c r="B9" s="46"/>
      <c r="C9" s="576"/>
      <c r="D9" s="400"/>
      <c r="E9" s="400"/>
      <c r="F9" s="400"/>
      <c r="G9" s="400"/>
      <c r="H9" s="400"/>
      <c r="I9" s="400"/>
      <c r="J9" s="401"/>
      <c r="K9" s="766" t="s">
        <v>204</v>
      </c>
      <c r="L9" s="74" t="s">
        <v>18</v>
      </c>
      <c r="M9" s="725" t="s">
        <v>669</v>
      </c>
      <c r="N9" s="725"/>
      <c r="O9" s="725"/>
      <c r="P9" s="725"/>
      <c r="Q9" s="101" t="s">
        <v>42</v>
      </c>
      <c r="R9" s="724" t="s">
        <v>248</v>
      </c>
      <c r="S9" s="747"/>
      <c r="T9" s="724" t="s">
        <v>670</v>
      </c>
      <c r="U9" s="725"/>
      <c r="V9" s="725"/>
      <c r="W9" s="725"/>
      <c r="X9" s="725"/>
      <c r="Y9" s="724" t="s">
        <v>671</v>
      </c>
      <c r="Z9" s="725"/>
      <c r="AA9" s="725"/>
      <c r="AB9" s="725"/>
      <c r="AC9" s="725"/>
      <c r="AD9" s="767" t="s">
        <v>672</v>
      </c>
      <c r="AE9" s="697"/>
      <c r="AF9" s="697"/>
      <c r="AG9" s="697"/>
      <c r="AH9" s="697"/>
      <c r="AI9" s="75" t="s">
        <v>158</v>
      </c>
      <c r="AJ9" s="75"/>
      <c r="AK9" s="75"/>
      <c r="AL9" s="697" t="s">
        <v>687</v>
      </c>
      <c r="AM9" s="697"/>
      <c r="AN9" s="697"/>
      <c r="AO9" s="697"/>
      <c r="AP9" s="697"/>
      <c r="AQ9" s="75" t="s">
        <v>65</v>
      </c>
      <c r="AR9" s="101"/>
      <c r="AS9" s="634">
        <v>400</v>
      </c>
      <c r="AT9" s="635"/>
      <c r="AU9" s="635"/>
      <c r="AV9" s="635"/>
      <c r="AW9" s="635"/>
      <c r="AX9" s="75" t="s">
        <v>65</v>
      </c>
      <c r="AY9" s="75"/>
      <c r="AZ9" s="634">
        <v>50</v>
      </c>
      <c r="BA9" s="635"/>
      <c r="BB9" s="635"/>
      <c r="BC9" s="635"/>
      <c r="BD9" s="635"/>
      <c r="BE9" s="75" t="s">
        <v>147</v>
      </c>
      <c r="BF9" s="75"/>
      <c r="BG9" s="75"/>
      <c r="BH9" s="774" t="s">
        <v>686</v>
      </c>
      <c r="BI9" s="775"/>
      <c r="BJ9" s="775"/>
      <c r="BK9" s="775"/>
      <c r="BL9" s="775"/>
      <c r="BM9" s="776"/>
      <c r="BN9" s="92"/>
      <c r="BR9" s="322">
        <v>8</v>
      </c>
      <c r="BS9" s="324">
        <f>COUNTA(M9)+COUNTA(R9)+COUNTA(T9)+COUNTA(Y9)+COUNTA(AD9)+COUNTA(AL9)+COUNTA(AS9)+COUNTA(AZ9)</f>
        <v>8</v>
      </c>
      <c r="BT9" s="324">
        <f>BR9-BS9</f>
        <v>0</v>
      </c>
    </row>
    <row r="10" spans="2:72" ht="18" customHeight="1">
      <c r="B10" s="46"/>
      <c r="C10" s="576"/>
      <c r="D10" s="400"/>
      <c r="E10" s="400"/>
      <c r="F10" s="400"/>
      <c r="G10" s="400"/>
      <c r="H10" s="400"/>
      <c r="I10" s="400"/>
      <c r="J10" s="401"/>
      <c r="K10" s="766"/>
      <c r="L10" s="74" t="s">
        <v>18</v>
      </c>
      <c r="M10" s="727"/>
      <c r="N10" s="727"/>
      <c r="O10" s="727"/>
      <c r="P10" s="727"/>
      <c r="Q10" s="101" t="s">
        <v>42</v>
      </c>
      <c r="R10" s="726"/>
      <c r="S10" s="746"/>
      <c r="T10" s="726"/>
      <c r="U10" s="727"/>
      <c r="V10" s="727"/>
      <c r="W10" s="727"/>
      <c r="X10" s="727"/>
      <c r="Y10" s="726"/>
      <c r="Z10" s="727"/>
      <c r="AA10" s="727"/>
      <c r="AB10" s="727"/>
      <c r="AC10" s="727"/>
      <c r="AD10" s="768"/>
      <c r="AE10" s="769"/>
      <c r="AF10" s="769"/>
      <c r="AG10" s="769"/>
      <c r="AH10" s="769"/>
      <c r="AI10" s="75" t="s">
        <v>158</v>
      </c>
      <c r="AJ10" s="75"/>
      <c r="AK10" s="75"/>
      <c r="AL10" s="769"/>
      <c r="AM10" s="769"/>
      <c r="AN10" s="769"/>
      <c r="AO10" s="769"/>
      <c r="AP10" s="769"/>
      <c r="AQ10" s="75" t="s">
        <v>65</v>
      </c>
      <c r="AR10" s="101"/>
      <c r="AS10" s="770"/>
      <c r="AT10" s="771"/>
      <c r="AU10" s="771"/>
      <c r="AV10" s="771"/>
      <c r="AW10" s="771"/>
      <c r="AX10" s="75" t="s">
        <v>65</v>
      </c>
      <c r="AY10" s="75"/>
      <c r="AZ10" s="770"/>
      <c r="BA10" s="771"/>
      <c r="BB10" s="771"/>
      <c r="BC10" s="771"/>
      <c r="BD10" s="771"/>
      <c r="BE10" s="75" t="s">
        <v>147</v>
      </c>
      <c r="BF10" s="75"/>
      <c r="BG10" s="75"/>
      <c r="BH10" s="774"/>
      <c r="BI10" s="775"/>
      <c r="BJ10" s="775"/>
      <c r="BK10" s="775"/>
      <c r="BL10" s="775"/>
      <c r="BM10" s="776"/>
      <c r="BN10" s="92"/>
      <c r="BR10" s="322"/>
      <c r="BS10" s="322"/>
      <c r="BT10" s="322"/>
    </row>
    <row r="11" spans="2:72" ht="18" customHeight="1">
      <c r="B11" s="46"/>
      <c r="C11" s="576"/>
      <c r="D11" s="400"/>
      <c r="E11" s="400"/>
      <c r="F11" s="400"/>
      <c r="G11" s="400"/>
      <c r="H11" s="400"/>
      <c r="I11" s="400"/>
      <c r="J11" s="401"/>
      <c r="K11" s="728" t="s">
        <v>205</v>
      </c>
      <c r="L11" s="729"/>
      <c r="M11" s="729"/>
      <c r="N11" s="729"/>
      <c r="O11" s="729"/>
      <c r="P11" s="729"/>
      <c r="Q11" s="730"/>
      <c r="R11" s="724" t="s">
        <v>687</v>
      </c>
      <c r="S11" s="747"/>
      <c r="T11" s="724" t="s">
        <v>673</v>
      </c>
      <c r="U11" s="725"/>
      <c r="V11" s="725"/>
      <c r="W11" s="725"/>
      <c r="X11" s="725"/>
      <c r="Y11" s="724" t="s">
        <v>687</v>
      </c>
      <c r="Z11" s="725"/>
      <c r="AA11" s="725"/>
      <c r="AB11" s="725"/>
      <c r="AC11" s="725"/>
      <c r="AD11" s="767">
        <v>6600</v>
      </c>
      <c r="AE11" s="697"/>
      <c r="AF11" s="697"/>
      <c r="AG11" s="697"/>
      <c r="AH11" s="697"/>
      <c r="AI11" s="75" t="s">
        <v>255</v>
      </c>
      <c r="AJ11" s="75"/>
      <c r="AK11" s="75"/>
      <c r="AL11" s="697">
        <v>110</v>
      </c>
      <c r="AM11" s="697"/>
      <c r="AN11" s="697"/>
      <c r="AO11" s="697"/>
      <c r="AP11" s="697"/>
      <c r="AQ11" s="75" t="s">
        <v>158</v>
      </c>
      <c r="AR11" s="101"/>
      <c r="AS11" s="728" t="s">
        <v>149</v>
      </c>
      <c r="AT11" s="729"/>
      <c r="AU11" s="729"/>
      <c r="AV11" s="729"/>
      <c r="AW11" s="729"/>
      <c r="AX11" s="729"/>
      <c r="AY11" s="730"/>
      <c r="AZ11" s="75" t="s">
        <v>260</v>
      </c>
      <c r="BA11" s="75"/>
      <c r="BB11" s="75"/>
      <c r="BC11" s="75"/>
      <c r="BD11" s="75"/>
      <c r="BE11" s="75"/>
      <c r="BF11" s="75"/>
      <c r="BG11" s="75"/>
      <c r="BH11" s="635" t="s">
        <v>687</v>
      </c>
      <c r="BI11" s="635"/>
      <c r="BJ11" s="635"/>
      <c r="BK11" s="75" t="s">
        <v>257</v>
      </c>
      <c r="BL11" s="75"/>
      <c r="BM11" s="101"/>
      <c r="BN11" s="92"/>
      <c r="BR11" s="322">
        <v>6</v>
      </c>
      <c r="BS11" s="324">
        <f>COUNTA(R11)+COUNTA(T11)+COUNTA(Y11)+COUNTA(AD11)+COUNTA(AL11)+COUNTA(BH11)</f>
        <v>6</v>
      </c>
      <c r="BT11" s="324">
        <f>BR11-BS11</f>
        <v>0</v>
      </c>
    </row>
    <row r="12" spans="2:72" ht="18" customHeight="1">
      <c r="B12" s="46"/>
      <c r="C12" s="576"/>
      <c r="D12" s="400"/>
      <c r="E12" s="400"/>
      <c r="F12" s="400"/>
      <c r="G12" s="400"/>
      <c r="H12" s="400"/>
      <c r="I12" s="400"/>
      <c r="J12" s="401"/>
      <c r="K12" s="728"/>
      <c r="L12" s="729"/>
      <c r="M12" s="729"/>
      <c r="N12" s="729"/>
      <c r="O12" s="729"/>
      <c r="P12" s="729"/>
      <c r="Q12" s="730"/>
      <c r="R12" s="748"/>
      <c r="S12" s="749"/>
      <c r="T12" s="726"/>
      <c r="U12" s="727"/>
      <c r="V12" s="727"/>
      <c r="W12" s="727"/>
      <c r="X12" s="727"/>
      <c r="Y12" s="726"/>
      <c r="Z12" s="727"/>
      <c r="AA12" s="727"/>
      <c r="AB12" s="727"/>
      <c r="AC12" s="727"/>
      <c r="AD12" s="768"/>
      <c r="AE12" s="769"/>
      <c r="AF12" s="769"/>
      <c r="AG12" s="769"/>
      <c r="AH12" s="769"/>
      <c r="AI12" s="75" t="s">
        <v>255</v>
      </c>
      <c r="AJ12" s="75"/>
      <c r="AK12" s="75"/>
      <c r="AL12" s="769"/>
      <c r="AM12" s="769"/>
      <c r="AN12" s="769"/>
      <c r="AO12" s="769"/>
      <c r="AP12" s="769"/>
      <c r="AQ12" s="75" t="s">
        <v>158</v>
      </c>
      <c r="AR12" s="101"/>
      <c r="AS12" s="728" t="s">
        <v>149</v>
      </c>
      <c r="AT12" s="729"/>
      <c r="AU12" s="729"/>
      <c r="AV12" s="729"/>
      <c r="AW12" s="729"/>
      <c r="AX12" s="729"/>
      <c r="AY12" s="730"/>
      <c r="AZ12" s="75" t="s">
        <v>260</v>
      </c>
      <c r="BA12" s="75"/>
      <c r="BB12" s="75"/>
      <c r="BC12" s="75"/>
      <c r="BD12" s="75"/>
      <c r="BE12" s="75"/>
      <c r="BF12" s="75"/>
      <c r="BG12" s="75"/>
      <c r="BH12" s="771"/>
      <c r="BI12" s="771"/>
      <c r="BJ12" s="771"/>
      <c r="BK12" s="75" t="s">
        <v>257</v>
      </c>
      <c r="BL12" s="75"/>
      <c r="BM12" s="101"/>
      <c r="BN12" s="92"/>
      <c r="BR12" s="322"/>
      <c r="BS12" s="322"/>
      <c r="BT12" s="322"/>
    </row>
    <row r="13" spans="2:72" ht="18" customHeight="1">
      <c r="B13" s="46"/>
      <c r="C13" s="576"/>
      <c r="D13" s="400"/>
      <c r="E13" s="400"/>
      <c r="F13" s="400"/>
      <c r="G13" s="400"/>
      <c r="H13" s="400"/>
      <c r="I13" s="400"/>
      <c r="J13" s="401"/>
      <c r="K13" s="728" t="s">
        <v>206</v>
      </c>
      <c r="L13" s="729"/>
      <c r="M13" s="729"/>
      <c r="N13" s="729"/>
      <c r="O13" s="729"/>
      <c r="P13" s="729"/>
      <c r="Q13" s="730"/>
      <c r="R13" s="764" t="s">
        <v>687</v>
      </c>
      <c r="S13" s="765"/>
      <c r="T13" s="724" t="s">
        <v>673</v>
      </c>
      <c r="U13" s="725"/>
      <c r="V13" s="725"/>
      <c r="W13" s="725"/>
      <c r="X13" s="725"/>
      <c r="Y13" s="724" t="s">
        <v>674</v>
      </c>
      <c r="Z13" s="725"/>
      <c r="AA13" s="725"/>
      <c r="AB13" s="725"/>
      <c r="AC13" s="725"/>
      <c r="AD13" s="767">
        <v>200</v>
      </c>
      <c r="AE13" s="697"/>
      <c r="AF13" s="697"/>
      <c r="AG13" s="697"/>
      <c r="AH13" s="697"/>
      <c r="AI13" s="75" t="s">
        <v>256</v>
      </c>
      <c r="AJ13" s="75"/>
      <c r="AK13" s="75"/>
      <c r="AL13" s="769"/>
      <c r="AM13" s="769"/>
      <c r="AN13" s="769"/>
      <c r="AO13" s="769"/>
      <c r="AP13" s="769"/>
      <c r="AQ13" s="75"/>
      <c r="AR13" s="101"/>
      <c r="AS13" s="74" t="s">
        <v>251</v>
      </c>
      <c r="AT13" s="75"/>
      <c r="AU13" s="75"/>
      <c r="AV13" s="75"/>
      <c r="AW13" s="75"/>
      <c r="AX13" s="75"/>
      <c r="AY13" s="75"/>
      <c r="AZ13" s="777">
        <v>40</v>
      </c>
      <c r="BA13" s="778"/>
      <c r="BB13" s="778"/>
      <c r="BC13" s="778"/>
      <c r="BD13" s="778"/>
      <c r="BE13" s="778"/>
      <c r="BF13" s="778"/>
      <c r="BG13" s="779"/>
      <c r="BH13" s="774"/>
      <c r="BI13" s="775"/>
      <c r="BJ13" s="775"/>
      <c r="BK13" s="775"/>
      <c r="BL13" s="775"/>
      <c r="BM13" s="776"/>
      <c r="BN13" s="92"/>
      <c r="BR13" s="322">
        <v>5</v>
      </c>
      <c r="BS13" s="324">
        <f>COUNTA(R13)+COUNTA(T13)+COUNTA(Y13)+COUNTA(AD13)+COUNTA(AZ13)</f>
        <v>5</v>
      </c>
      <c r="BT13" s="324">
        <f>BR13-BS13</f>
        <v>0</v>
      </c>
    </row>
    <row r="14" spans="2:72" ht="18" customHeight="1">
      <c r="B14" s="46"/>
      <c r="C14" s="576"/>
      <c r="D14" s="400"/>
      <c r="E14" s="400"/>
      <c r="F14" s="400"/>
      <c r="G14" s="400"/>
      <c r="H14" s="400"/>
      <c r="I14" s="400"/>
      <c r="J14" s="401"/>
      <c r="K14" s="728"/>
      <c r="L14" s="729"/>
      <c r="M14" s="729"/>
      <c r="N14" s="729"/>
      <c r="O14" s="729"/>
      <c r="P14" s="729"/>
      <c r="Q14" s="730"/>
      <c r="R14" s="726"/>
      <c r="S14" s="746"/>
      <c r="T14" s="726"/>
      <c r="U14" s="727"/>
      <c r="V14" s="727"/>
      <c r="W14" s="727"/>
      <c r="X14" s="727"/>
      <c r="Y14" s="726"/>
      <c r="Z14" s="727"/>
      <c r="AA14" s="727"/>
      <c r="AB14" s="727"/>
      <c r="AC14" s="727"/>
      <c r="AD14" s="772"/>
      <c r="AE14" s="773"/>
      <c r="AF14" s="773"/>
      <c r="AG14" s="773"/>
      <c r="AH14" s="773"/>
      <c r="AI14" s="773"/>
      <c r="AJ14" s="773"/>
      <c r="AK14" s="773"/>
      <c r="AL14" s="773"/>
      <c r="AM14" s="773"/>
      <c r="AN14" s="773"/>
      <c r="AO14" s="773"/>
      <c r="AP14" s="773"/>
      <c r="AQ14" s="75"/>
      <c r="AR14" s="101"/>
      <c r="AS14" s="74" t="s">
        <v>252</v>
      </c>
      <c r="AT14" s="75"/>
      <c r="AU14" s="75"/>
      <c r="AV14" s="75"/>
      <c r="AW14" s="75"/>
      <c r="AX14" s="75"/>
      <c r="AY14" s="75"/>
      <c r="AZ14" s="777" t="s">
        <v>675</v>
      </c>
      <c r="BA14" s="778"/>
      <c r="BB14" s="778"/>
      <c r="BC14" s="778"/>
      <c r="BD14" s="778"/>
      <c r="BE14" s="778"/>
      <c r="BF14" s="778"/>
      <c r="BG14" s="779"/>
      <c r="BH14" s="774"/>
      <c r="BI14" s="775"/>
      <c r="BJ14" s="775"/>
      <c r="BK14" s="775"/>
      <c r="BL14" s="775"/>
      <c r="BM14" s="776"/>
      <c r="BN14" s="92"/>
      <c r="BR14" s="322">
        <v>1</v>
      </c>
      <c r="BS14" s="324">
        <f>COUNTA(AZ14)</f>
        <v>1</v>
      </c>
      <c r="BT14" s="324">
        <f t="shared" ref="BT14" si="1">BR14-BS14</f>
        <v>0</v>
      </c>
    </row>
    <row r="15" spans="2:72" ht="18" customHeight="1">
      <c r="B15" s="46"/>
      <c r="C15" s="576"/>
      <c r="D15" s="400"/>
      <c r="E15" s="400"/>
      <c r="F15" s="400"/>
      <c r="G15" s="400"/>
      <c r="H15" s="400"/>
      <c r="I15" s="400"/>
      <c r="J15" s="401"/>
      <c r="K15" s="728"/>
      <c r="L15" s="729"/>
      <c r="M15" s="729"/>
      <c r="N15" s="729"/>
      <c r="O15" s="729"/>
      <c r="P15" s="729"/>
      <c r="Q15" s="730"/>
      <c r="R15" s="748"/>
      <c r="S15" s="749"/>
      <c r="T15" s="726"/>
      <c r="U15" s="727"/>
      <c r="V15" s="727"/>
      <c r="W15" s="727"/>
      <c r="X15" s="727"/>
      <c r="Y15" s="726"/>
      <c r="Z15" s="727"/>
      <c r="AA15" s="727"/>
      <c r="AB15" s="727"/>
      <c r="AC15" s="727"/>
      <c r="AD15" s="772"/>
      <c r="AE15" s="773"/>
      <c r="AF15" s="773"/>
      <c r="AG15" s="773"/>
      <c r="AH15" s="773"/>
      <c r="AI15" s="773"/>
      <c r="AJ15" s="773"/>
      <c r="AK15" s="773"/>
      <c r="AL15" s="773"/>
      <c r="AM15" s="773"/>
      <c r="AN15" s="773"/>
      <c r="AO15" s="773"/>
      <c r="AP15" s="773"/>
      <c r="AQ15" s="75"/>
      <c r="AR15" s="101"/>
      <c r="AS15" s="74" t="s">
        <v>253</v>
      </c>
      <c r="AT15" s="75"/>
      <c r="AU15" s="75"/>
      <c r="AV15" s="75"/>
      <c r="AW15" s="75"/>
      <c r="AX15" s="75"/>
      <c r="AY15" s="75"/>
      <c r="AZ15" s="777" t="s">
        <v>687</v>
      </c>
      <c r="BA15" s="778"/>
      <c r="BB15" s="778"/>
      <c r="BC15" s="778"/>
      <c r="BD15" s="778"/>
      <c r="BE15" s="778"/>
      <c r="BF15" s="778"/>
      <c r="BG15" s="779"/>
      <c r="BH15" s="774"/>
      <c r="BI15" s="775"/>
      <c r="BJ15" s="775"/>
      <c r="BK15" s="775"/>
      <c r="BL15" s="775"/>
      <c r="BM15" s="776"/>
      <c r="BN15" s="92"/>
      <c r="BR15" s="322">
        <v>1</v>
      </c>
      <c r="BS15" s="324">
        <f>COUNTA(AZ15)</f>
        <v>1</v>
      </c>
      <c r="BT15" s="324">
        <f t="shared" ref="BT15" si="2">BR15-BS15</f>
        <v>0</v>
      </c>
    </row>
    <row r="16" spans="2:72" ht="18" customHeight="1">
      <c r="B16" s="46"/>
      <c r="C16" s="576"/>
      <c r="D16" s="400"/>
      <c r="E16" s="400"/>
      <c r="F16" s="400"/>
      <c r="G16" s="400"/>
      <c r="H16" s="400"/>
      <c r="I16" s="400"/>
      <c r="J16" s="401"/>
      <c r="K16" s="728" t="s">
        <v>207</v>
      </c>
      <c r="L16" s="729"/>
      <c r="M16" s="729"/>
      <c r="N16" s="729"/>
      <c r="O16" s="729"/>
      <c r="P16" s="729"/>
      <c r="Q16" s="730"/>
      <c r="R16" s="724" t="s">
        <v>687</v>
      </c>
      <c r="S16" s="747"/>
      <c r="T16" s="724" t="s">
        <v>687</v>
      </c>
      <c r="U16" s="725"/>
      <c r="V16" s="725"/>
      <c r="W16" s="725"/>
      <c r="X16" s="725"/>
      <c r="Y16" s="724" t="s">
        <v>687</v>
      </c>
      <c r="Z16" s="725"/>
      <c r="AA16" s="725"/>
      <c r="AB16" s="725"/>
      <c r="AC16" s="725"/>
      <c r="AD16" s="783" t="s">
        <v>687</v>
      </c>
      <c r="AE16" s="784"/>
      <c r="AF16" s="784"/>
      <c r="AG16" s="784"/>
      <c r="AH16" s="784"/>
      <c r="AI16" s="784"/>
      <c r="AJ16" s="784"/>
      <c r="AK16" s="784"/>
      <c r="AL16" s="784"/>
      <c r="AM16" s="784"/>
      <c r="AN16" s="784"/>
      <c r="AO16" s="784"/>
      <c r="AP16" s="784"/>
      <c r="AQ16" s="75" t="s">
        <v>258</v>
      </c>
      <c r="AR16" s="101"/>
      <c r="AS16" s="74" t="s">
        <v>254</v>
      </c>
      <c r="AT16" s="75"/>
      <c r="AU16" s="75"/>
      <c r="AV16" s="75"/>
      <c r="AW16" s="75"/>
      <c r="AX16" s="75"/>
      <c r="AY16" s="75"/>
      <c r="AZ16" s="780" t="s">
        <v>687</v>
      </c>
      <c r="BA16" s="635"/>
      <c r="BB16" s="635"/>
      <c r="BC16" s="635"/>
      <c r="BD16" s="635"/>
      <c r="BE16" s="75" t="s">
        <v>161</v>
      </c>
      <c r="BF16" s="75"/>
      <c r="BG16" s="75"/>
      <c r="BH16" s="635" t="s">
        <v>687</v>
      </c>
      <c r="BI16" s="635"/>
      <c r="BJ16" s="635"/>
      <c r="BK16" s="75" t="s">
        <v>158</v>
      </c>
      <c r="BL16" s="75"/>
      <c r="BM16" s="101"/>
      <c r="BN16" s="92"/>
      <c r="BR16" s="322">
        <v>6</v>
      </c>
      <c r="BS16" s="324">
        <f>COUNTA(R16)+COUNTA(T16)+COUNTA(Y16)+COUNTA(AD16)+COUNTA(AZ16)+COUNTA(BH16)</f>
        <v>6</v>
      </c>
      <c r="BT16" s="324">
        <f>BR16-BS16</f>
        <v>0</v>
      </c>
    </row>
    <row r="17" spans="2:72" ht="18" customHeight="1">
      <c r="B17" s="46"/>
      <c r="C17" s="603"/>
      <c r="D17" s="403"/>
      <c r="E17" s="403"/>
      <c r="F17" s="403"/>
      <c r="G17" s="403"/>
      <c r="H17" s="403"/>
      <c r="I17" s="403"/>
      <c r="J17" s="404"/>
      <c r="K17" s="728" t="s">
        <v>208</v>
      </c>
      <c r="L17" s="729"/>
      <c r="M17" s="729"/>
      <c r="N17" s="729"/>
      <c r="O17" s="729"/>
      <c r="P17" s="729"/>
      <c r="Q17" s="730"/>
      <c r="R17" s="724" t="s">
        <v>687</v>
      </c>
      <c r="S17" s="747"/>
      <c r="T17" s="724" t="s">
        <v>687</v>
      </c>
      <c r="U17" s="725"/>
      <c r="V17" s="725"/>
      <c r="W17" s="725"/>
      <c r="X17" s="725"/>
      <c r="Y17" s="724" t="s">
        <v>687</v>
      </c>
      <c r="Z17" s="725"/>
      <c r="AA17" s="725"/>
      <c r="AB17" s="725"/>
      <c r="AC17" s="725"/>
      <c r="AD17" s="783" t="s">
        <v>687</v>
      </c>
      <c r="AE17" s="784"/>
      <c r="AF17" s="784"/>
      <c r="AG17" s="784"/>
      <c r="AH17" s="784"/>
      <c r="AI17" s="784"/>
      <c r="AJ17" s="784"/>
      <c r="AK17" s="784"/>
      <c r="AL17" s="784"/>
      <c r="AM17" s="784"/>
      <c r="AN17" s="784"/>
      <c r="AO17" s="784"/>
      <c r="AP17" s="784"/>
      <c r="AQ17" s="75" t="s">
        <v>65</v>
      </c>
      <c r="AR17" s="101"/>
      <c r="AS17" s="74"/>
      <c r="AT17" s="75"/>
      <c r="AU17" s="75"/>
      <c r="AV17" s="75"/>
      <c r="AW17" s="75"/>
      <c r="AX17" s="75"/>
      <c r="AY17" s="75"/>
      <c r="AZ17" s="75"/>
      <c r="BA17" s="75"/>
      <c r="BB17" s="75"/>
      <c r="BC17" s="75"/>
      <c r="BD17" s="75"/>
      <c r="BE17" s="75"/>
      <c r="BF17" s="75"/>
      <c r="BG17" s="75"/>
      <c r="BH17" s="75"/>
      <c r="BI17" s="75"/>
      <c r="BJ17" s="75"/>
      <c r="BK17" s="75"/>
      <c r="BL17" s="75"/>
      <c r="BM17" s="101"/>
      <c r="BN17" s="92"/>
      <c r="BR17" s="322">
        <v>4</v>
      </c>
      <c r="BS17" s="324">
        <f>COUNTA(R17)+COUNTA(T17)+COUNTA(Y17)+COUNTA(AD17)</f>
        <v>4</v>
      </c>
      <c r="BT17" s="324">
        <f>BR17-BS17</f>
        <v>0</v>
      </c>
    </row>
    <row r="18" spans="2:72" ht="18" customHeight="1">
      <c r="B18" s="46"/>
      <c r="BN18" s="92"/>
      <c r="BR18" s="322"/>
      <c r="BS18" s="322"/>
      <c r="BT18" s="322"/>
    </row>
    <row r="19" spans="2:72" ht="18" customHeight="1">
      <c r="B19" s="46"/>
      <c r="C19" s="750" t="s">
        <v>213</v>
      </c>
      <c r="D19" s="751"/>
      <c r="E19" s="728" t="s">
        <v>214</v>
      </c>
      <c r="F19" s="729"/>
      <c r="G19" s="729"/>
      <c r="H19" s="729"/>
      <c r="I19" s="729"/>
      <c r="J19" s="730"/>
      <c r="K19" s="728" t="s">
        <v>243</v>
      </c>
      <c r="L19" s="729"/>
      <c r="M19" s="729"/>
      <c r="N19" s="729"/>
      <c r="O19" s="729"/>
      <c r="P19" s="729"/>
      <c r="Q19" s="730"/>
      <c r="R19" s="728" t="s">
        <v>209</v>
      </c>
      <c r="S19" s="730"/>
      <c r="T19" s="728" t="s">
        <v>249</v>
      </c>
      <c r="U19" s="729"/>
      <c r="V19" s="729"/>
      <c r="W19" s="729"/>
      <c r="X19" s="729"/>
      <c r="Y19" s="728" t="s">
        <v>83</v>
      </c>
      <c r="Z19" s="729"/>
      <c r="AA19" s="729"/>
      <c r="AB19" s="729"/>
      <c r="AC19" s="729"/>
      <c r="AD19" s="728" t="s">
        <v>84</v>
      </c>
      <c r="AE19" s="729"/>
      <c r="AF19" s="730"/>
      <c r="AG19" s="728" t="s">
        <v>261</v>
      </c>
      <c r="AH19" s="729"/>
      <c r="AI19" s="729"/>
      <c r="AJ19" s="729"/>
      <c r="AK19" s="729"/>
      <c r="AL19" s="729"/>
      <c r="AM19" s="729"/>
      <c r="AN19" s="729"/>
      <c r="AO19" s="729"/>
      <c r="AP19" s="729"/>
      <c r="AQ19" s="729"/>
      <c r="AR19" s="729"/>
      <c r="AS19" s="729"/>
      <c r="AT19" s="729"/>
      <c r="AU19" s="729"/>
      <c r="AV19" s="729"/>
      <c r="AW19" s="729"/>
      <c r="AX19" s="729"/>
      <c r="AY19" s="729"/>
      <c r="AZ19" s="729"/>
      <c r="BA19" s="729"/>
      <c r="BB19" s="729"/>
      <c r="BC19" s="729"/>
      <c r="BD19" s="729"/>
      <c r="BE19" s="729"/>
      <c r="BF19" s="729"/>
      <c r="BG19" s="729"/>
      <c r="BH19" s="729"/>
      <c r="BI19" s="729"/>
      <c r="BJ19" s="729"/>
      <c r="BK19" s="729"/>
      <c r="BL19" s="729"/>
      <c r="BM19" s="730"/>
      <c r="BN19" s="92"/>
      <c r="BR19" s="322"/>
      <c r="BS19" s="322"/>
      <c r="BT19" s="322"/>
    </row>
    <row r="20" spans="2:72" ht="18" customHeight="1">
      <c r="B20" s="46"/>
      <c r="C20" s="752"/>
      <c r="D20" s="753"/>
      <c r="E20" s="731" t="s">
        <v>278</v>
      </c>
      <c r="F20" s="424"/>
      <c r="G20" s="424"/>
      <c r="H20" s="424"/>
      <c r="I20" s="424"/>
      <c r="J20" s="686"/>
      <c r="K20" s="76" t="s">
        <v>150</v>
      </c>
      <c r="L20" s="77"/>
      <c r="M20" s="77"/>
      <c r="N20" s="77"/>
      <c r="O20" s="77"/>
      <c r="P20" s="77"/>
      <c r="Q20" s="77"/>
      <c r="R20" s="728" t="s">
        <v>248</v>
      </c>
      <c r="S20" s="730"/>
      <c r="T20" s="735" t="s">
        <v>673</v>
      </c>
      <c r="U20" s="736"/>
      <c r="V20" s="736"/>
      <c r="W20" s="736"/>
      <c r="X20" s="737"/>
      <c r="Y20" s="735" t="s">
        <v>676</v>
      </c>
      <c r="Z20" s="736"/>
      <c r="AA20" s="736"/>
      <c r="AB20" s="736"/>
      <c r="AC20" s="737"/>
      <c r="AD20" s="781">
        <v>2</v>
      </c>
      <c r="AE20" s="782"/>
      <c r="AF20" s="782"/>
      <c r="AG20" s="41" t="s">
        <v>263</v>
      </c>
      <c r="AH20" s="19"/>
      <c r="AI20" s="19"/>
      <c r="AJ20" s="19"/>
      <c r="AK20" s="615" t="s">
        <v>678</v>
      </c>
      <c r="AL20" s="615"/>
      <c r="AM20" s="615"/>
      <c r="AN20" s="615"/>
      <c r="AO20" s="615"/>
      <c r="AP20" s="615"/>
      <c r="AQ20" s="615"/>
      <c r="AR20" s="615"/>
      <c r="AS20" s="615"/>
      <c r="AT20" s="615"/>
      <c r="AU20" s="615"/>
      <c r="AV20" s="615"/>
      <c r="AW20" s="785"/>
      <c r="AX20" s="41" t="s">
        <v>266</v>
      </c>
      <c r="AY20" s="19"/>
      <c r="AZ20" s="19"/>
      <c r="BA20" s="615" t="s">
        <v>679</v>
      </c>
      <c r="BB20" s="615"/>
      <c r="BC20" s="615"/>
      <c r="BD20" s="615"/>
      <c r="BE20" s="615"/>
      <c r="BF20" s="615"/>
      <c r="BG20" s="615"/>
      <c r="BH20" s="615"/>
      <c r="BI20" s="615"/>
      <c r="BJ20" s="615"/>
      <c r="BK20" s="615"/>
      <c r="BL20" s="615"/>
      <c r="BM20" s="785"/>
      <c r="BN20" s="92"/>
      <c r="BR20" s="322"/>
      <c r="BS20" s="322"/>
      <c r="BT20" s="322"/>
    </row>
    <row r="21" spans="2:72" ht="18" customHeight="1">
      <c r="B21" s="46"/>
      <c r="C21" s="752"/>
      <c r="D21" s="753"/>
      <c r="E21" s="732" t="s">
        <v>279</v>
      </c>
      <c r="F21" s="733"/>
      <c r="G21" s="733"/>
      <c r="H21" s="733"/>
      <c r="I21" s="733"/>
      <c r="J21" s="734"/>
      <c r="K21" s="83"/>
      <c r="L21" s="44"/>
      <c r="M21" s="44"/>
      <c r="N21" s="44"/>
      <c r="O21" s="44"/>
      <c r="P21" s="44"/>
      <c r="Q21" s="44"/>
      <c r="R21" s="728"/>
      <c r="S21" s="730"/>
      <c r="T21" s="738"/>
      <c r="U21" s="739"/>
      <c r="V21" s="739"/>
      <c r="W21" s="739"/>
      <c r="X21" s="740"/>
      <c r="Y21" s="738"/>
      <c r="Z21" s="739"/>
      <c r="AA21" s="739"/>
      <c r="AB21" s="739"/>
      <c r="AC21" s="740"/>
      <c r="AD21" s="781"/>
      <c r="AE21" s="782"/>
      <c r="AF21" s="782"/>
      <c r="AG21" s="41" t="s">
        <v>262</v>
      </c>
      <c r="AH21" s="19"/>
      <c r="AI21" s="19"/>
      <c r="AJ21" s="19"/>
      <c r="AK21" s="615"/>
      <c r="AL21" s="615"/>
      <c r="AM21" s="615"/>
      <c r="AN21" s="615"/>
      <c r="AO21" s="615"/>
      <c r="AP21" s="615"/>
      <c r="AQ21" s="615"/>
      <c r="AR21" s="615"/>
      <c r="AS21" s="615"/>
      <c r="AT21" s="615"/>
      <c r="AU21" s="615"/>
      <c r="AV21" s="615"/>
      <c r="AW21" s="615"/>
      <c r="AX21" s="615"/>
      <c r="AY21" s="615"/>
      <c r="AZ21" s="615"/>
      <c r="BA21" s="615"/>
      <c r="BB21" s="615"/>
      <c r="BC21" s="615"/>
      <c r="BD21" s="615"/>
      <c r="BE21" s="615"/>
      <c r="BF21" s="615"/>
      <c r="BG21" s="615"/>
      <c r="BH21" s="615"/>
      <c r="BI21" s="615"/>
      <c r="BJ21" s="615"/>
      <c r="BK21" s="615"/>
      <c r="BL21" s="615"/>
      <c r="BM21" s="785"/>
      <c r="BN21" s="92"/>
      <c r="BR21" s="322"/>
      <c r="BS21" s="322"/>
      <c r="BT21" s="322"/>
    </row>
    <row r="22" spans="2:72" ht="18" customHeight="1">
      <c r="B22" s="46"/>
      <c r="C22" s="752"/>
      <c r="D22" s="753"/>
      <c r="E22" s="81" t="s">
        <v>215</v>
      </c>
      <c r="J22" s="82"/>
      <c r="K22" s="81" t="s">
        <v>244</v>
      </c>
      <c r="R22" s="728" t="s">
        <v>248</v>
      </c>
      <c r="S22" s="730"/>
      <c r="T22" s="735" t="s">
        <v>670</v>
      </c>
      <c r="U22" s="736"/>
      <c r="V22" s="736"/>
      <c r="W22" s="736"/>
      <c r="X22" s="737"/>
      <c r="Y22" s="741" t="s">
        <v>677</v>
      </c>
      <c r="Z22" s="736"/>
      <c r="AA22" s="736"/>
      <c r="AB22" s="736"/>
      <c r="AC22" s="737"/>
      <c r="AD22" s="788"/>
      <c r="AE22" s="703"/>
      <c r="AF22" s="703"/>
      <c r="AG22" s="74" t="s">
        <v>263</v>
      </c>
      <c r="AH22" s="75"/>
      <c r="AI22" s="75"/>
      <c r="AJ22" s="75"/>
      <c r="AK22" s="775" t="s">
        <v>680</v>
      </c>
      <c r="AL22" s="775"/>
      <c r="AM22" s="775"/>
      <c r="AN22" s="775"/>
      <c r="AO22" s="775"/>
      <c r="AP22" s="775"/>
      <c r="AQ22" s="775"/>
      <c r="AR22" s="775"/>
      <c r="AS22" s="775"/>
      <c r="AT22" s="775"/>
      <c r="AU22" s="775"/>
      <c r="AV22" s="775"/>
      <c r="AW22" s="776"/>
      <c r="AX22" s="74" t="s">
        <v>264</v>
      </c>
      <c r="AY22" s="75"/>
      <c r="AZ22" s="75"/>
      <c r="BA22" s="775" t="s">
        <v>681</v>
      </c>
      <c r="BB22" s="775"/>
      <c r="BC22" s="775"/>
      <c r="BD22" s="775"/>
      <c r="BE22" s="775"/>
      <c r="BF22" s="775"/>
      <c r="BG22" s="775"/>
      <c r="BH22" s="775"/>
      <c r="BI22" s="775"/>
      <c r="BJ22" s="775"/>
      <c r="BK22" s="775"/>
      <c r="BL22" s="775"/>
      <c r="BM22" s="776"/>
      <c r="BN22" s="92"/>
      <c r="BR22" s="322"/>
      <c r="BS22" s="322"/>
      <c r="BT22" s="322"/>
    </row>
    <row r="23" spans="2:72" ht="18" customHeight="1">
      <c r="B23" s="46"/>
      <c r="C23" s="752"/>
      <c r="D23" s="753"/>
      <c r="E23" s="81" t="s">
        <v>216</v>
      </c>
      <c r="J23" s="82"/>
      <c r="K23" s="81"/>
      <c r="R23" s="728"/>
      <c r="S23" s="730"/>
      <c r="T23" s="738"/>
      <c r="U23" s="739"/>
      <c r="V23" s="739"/>
      <c r="W23" s="739"/>
      <c r="X23" s="740"/>
      <c r="Y23" s="738"/>
      <c r="Z23" s="739"/>
      <c r="AA23" s="739"/>
      <c r="AB23" s="739"/>
      <c r="AC23" s="740"/>
      <c r="AD23" s="788"/>
      <c r="AE23" s="703"/>
      <c r="AF23" s="703"/>
      <c r="AG23" s="74" t="s">
        <v>262</v>
      </c>
      <c r="AH23" s="75"/>
      <c r="AI23" s="75"/>
      <c r="AJ23" s="75"/>
      <c r="AK23" s="775" t="s">
        <v>682</v>
      </c>
      <c r="AL23" s="775"/>
      <c r="AM23" s="775"/>
      <c r="AN23" s="775"/>
      <c r="AO23" s="775"/>
      <c r="AP23" s="775"/>
      <c r="AQ23" s="775"/>
      <c r="AR23" s="775"/>
      <c r="AS23" s="775"/>
      <c r="AT23" s="775"/>
      <c r="AU23" s="775"/>
      <c r="AV23" s="775"/>
      <c r="AW23" s="776"/>
      <c r="AX23" s="74"/>
      <c r="AY23" s="75"/>
      <c r="AZ23" s="75"/>
      <c r="BA23" s="775"/>
      <c r="BB23" s="775"/>
      <c r="BC23" s="775"/>
      <c r="BD23" s="775"/>
      <c r="BE23" s="775"/>
      <c r="BF23" s="775"/>
      <c r="BG23" s="775"/>
      <c r="BH23" s="775"/>
      <c r="BI23" s="775"/>
      <c r="BJ23" s="775"/>
      <c r="BK23" s="775"/>
      <c r="BL23" s="775"/>
      <c r="BM23" s="776"/>
      <c r="BN23" s="92"/>
      <c r="BR23" s="322"/>
      <c r="BS23" s="322"/>
      <c r="BT23" s="322"/>
    </row>
    <row r="24" spans="2:72" ht="18" customHeight="1">
      <c r="B24" s="46"/>
      <c r="C24" s="752"/>
      <c r="D24" s="753"/>
      <c r="E24" s="76" t="s">
        <v>217</v>
      </c>
      <c r="F24" s="77"/>
      <c r="G24" s="77"/>
      <c r="H24" s="77"/>
      <c r="I24" s="77"/>
      <c r="J24" s="78"/>
      <c r="K24" s="76" t="s">
        <v>151</v>
      </c>
      <c r="L24" s="77"/>
      <c r="M24" s="77"/>
      <c r="N24" s="77"/>
      <c r="O24" s="77"/>
      <c r="P24" s="77"/>
      <c r="Q24" s="77"/>
      <c r="R24" s="728">
        <v>1</v>
      </c>
      <c r="S24" s="730"/>
      <c r="T24" s="724" t="s">
        <v>673</v>
      </c>
      <c r="U24" s="725"/>
      <c r="V24" s="725"/>
      <c r="W24" s="725"/>
      <c r="X24" s="725"/>
      <c r="Y24" s="724" t="s">
        <v>688</v>
      </c>
      <c r="Z24" s="725"/>
      <c r="AA24" s="725"/>
      <c r="AB24" s="725"/>
      <c r="AC24" s="725"/>
      <c r="AD24" s="682">
        <v>3</v>
      </c>
      <c r="AE24" s="683"/>
      <c r="AF24" s="683"/>
      <c r="AG24" s="74" t="s">
        <v>264</v>
      </c>
      <c r="AH24" s="75"/>
      <c r="AI24" s="75"/>
      <c r="AJ24" s="75"/>
      <c r="AK24" s="786" t="s">
        <v>764</v>
      </c>
      <c r="AL24" s="786"/>
      <c r="AM24" s="786"/>
      <c r="AN24" s="786"/>
      <c r="AO24" s="786"/>
      <c r="AP24" s="786"/>
      <c r="AQ24" s="786"/>
      <c r="AR24" s="786"/>
      <c r="AS24" s="786"/>
      <c r="AT24" s="786"/>
      <c r="AU24" s="786"/>
      <c r="AV24" s="786"/>
      <c r="AW24" s="787"/>
      <c r="AX24" s="74" t="s">
        <v>262</v>
      </c>
      <c r="AY24" s="75"/>
      <c r="AZ24" s="75"/>
      <c r="BA24" s="786" t="s">
        <v>765</v>
      </c>
      <c r="BB24" s="786"/>
      <c r="BC24" s="786"/>
      <c r="BD24" s="786"/>
      <c r="BE24" s="786"/>
      <c r="BF24" s="786"/>
      <c r="BG24" s="786"/>
      <c r="BH24" s="786"/>
      <c r="BI24" s="786"/>
      <c r="BJ24" s="786"/>
      <c r="BK24" s="786"/>
      <c r="BL24" s="786"/>
      <c r="BM24" s="787"/>
      <c r="BN24" s="92"/>
      <c r="BR24" s="322">
        <v>5</v>
      </c>
      <c r="BS24" s="324">
        <f>COUNTA(T24)+COUNTA(Y24)+COUNTA(AD24)+COUNTA(AK24)+COUNTA(BA24)</f>
        <v>5</v>
      </c>
      <c r="BT24" s="324">
        <f>BR24-BS24</f>
        <v>0</v>
      </c>
    </row>
    <row r="25" spans="2:72" ht="18" customHeight="1">
      <c r="B25" s="46"/>
      <c r="C25" s="752"/>
      <c r="D25" s="753"/>
      <c r="E25" s="81" t="s">
        <v>218</v>
      </c>
      <c r="J25" s="82"/>
      <c r="K25" s="81"/>
      <c r="R25" s="728">
        <v>2</v>
      </c>
      <c r="S25" s="730"/>
      <c r="T25" s="726"/>
      <c r="U25" s="727"/>
      <c r="V25" s="727"/>
      <c r="W25" s="727"/>
      <c r="X25" s="727"/>
      <c r="Y25" s="726"/>
      <c r="Z25" s="727"/>
      <c r="AA25" s="727"/>
      <c r="AB25" s="727"/>
      <c r="AC25" s="727"/>
      <c r="AD25" s="788"/>
      <c r="AE25" s="703"/>
      <c r="AF25" s="703"/>
      <c r="AG25" s="74" t="s">
        <v>264</v>
      </c>
      <c r="AH25" s="75"/>
      <c r="AI25" s="75"/>
      <c r="AJ25" s="75"/>
      <c r="AK25" s="775"/>
      <c r="AL25" s="775"/>
      <c r="AM25" s="775"/>
      <c r="AN25" s="775"/>
      <c r="AO25" s="775"/>
      <c r="AP25" s="775"/>
      <c r="AQ25" s="775"/>
      <c r="AR25" s="775"/>
      <c r="AS25" s="775"/>
      <c r="AT25" s="775"/>
      <c r="AU25" s="775"/>
      <c r="AV25" s="775"/>
      <c r="AW25" s="776"/>
      <c r="AX25" s="74" t="s">
        <v>262</v>
      </c>
      <c r="AY25" s="75"/>
      <c r="AZ25" s="75"/>
      <c r="BA25" s="775"/>
      <c r="BB25" s="775"/>
      <c r="BC25" s="775"/>
      <c r="BD25" s="775"/>
      <c r="BE25" s="775"/>
      <c r="BF25" s="775"/>
      <c r="BG25" s="775"/>
      <c r="BH25" s="775"/>
      <c r="BI25" s="775"/>
      <c r="BJ25" s="775"/>
      <c r="BK25" s="775"/>
      <c r="BL25" s="775"/>
      <c r="BM25" s="776"/>
      <c r="BN25" s="92"/>
      <c r="BR25" s="322"/>
      <c r="BS25" s="322"/>
      <c r="BT25" s="322"/>
    </row>
    <row r="26" spans="2:72" ht="18" customHeight="1">
      <c r="B26" s="46"/>
      <c r="C26" s="752"/>
      <c r="D26" s="753"/>
      <c r="E26" s="83"/>
      <c r="F26" s="44"/>
      <c r="G26" s="44"/>
      <c r="H26" s="44"/>
      <c r="I26" s="44"/>
      <c r="J26" s="84"/>
      <c r="K26" s="83"/>
      <c r="L26" s="44"/>
      <c r="M26" s="44"/>
      <c r="N26" s="44"/>
      <c r="O26" s="44"/>
      <c r="P26" s="44"/>
      <c r="Q26" s="44"/>
      <c r="R26" s="728"/>
      <c r="S26" s="729"/>
      <c r="T26" s="729"/>
      <c r="U26" s="729"/>
      <c r="V26" s="729"/>
      <c r="W26" s="729"/>
      <c r="X26" s="729"/>
      <c r="Y26" s="729"/>
      <c r="Z26" s="729"/>
      <c r="AA26" s="729"/>
      <c r="AB26" s="729"/>
      <c r="AC26" s="729"/>
      <c r="AD26" s="729"/>
      <c r="AE26" s="729"/>
      <c r="AF26" s="730"/>
      <c r="AG26" s="74" t="s">
        <v>265</v>
      </c>
      <c r="AH26" s="75"/>
      <c r="AI26" s="75"/>
      <c r="AJ26" s="75"/>
      <c r="AK26" s="615"/>
      <c r="AL26" s="615"/>
      <c r="AM26" s="615"/>
      <c r="AN26" s="615"/>
      <c r="AO26" s="615"/>
      <c r="AP26" s="615"/>
      <c r="AQ26" s="615"/>
      <c r="AR26" s="615"/>
      <c r="AS26" s="615"/>
      <c r="AT26" s="615"/>
      <c r="AU26" s="615"/>
      <c r="AV26" s="615"/>
      <c r="AW26" s="615"/>
      <c r="AX26" s="615"/>
      <c r="AY26" s="615"/>
      <c r="AZ26" s="615"/>
      <c r="BA26" s="615"/>
      <c r="BB26" s="615"/>
      <c r="BC26" s="615"/>
      <c r="BD26" s="615"/>
      <c r="BE26" s="615"/>
      <c r="BF26" s="615"/>
      <c r="BG26" s="615"/>
      <c r="BH26" s="615"/>
      <c r="BI26" s="615"/>
      <c r="BJ26" s="615"/>
      <c r="BK26" s="615"/>
      <c r="BL26" s="615"/>
      <c r="BM26" s="785"/>
      <c r="BN26" s="92"/>
      <c r="BR26" s="322"/>
      <c r="BS26" s="322"/>
      <c r="BT26" s="322"/>
    </row>
    <row r="27" spans="2:72" ht="18" customHeight="1">
      <c r="B27" s="46"/>
      <c r="C27" s="752"/>
      <c r="D27" s="753"/>
      <c r="E27" s="141" t="s">
        <v>219</v>
      </c>
      <c r="F27" s="142"/>
      <c r="G27" s="142"/>
      <c r="H27" s="142"/>
      <c r="I27" s="142"/>
      <c r="J27" s="143"/>
      <c r="K27" s="141" t="s">
        <v>245</v>
      </c>
      <c r="L27" s="142"/>
      <c r="M27" s="142"/>
      <c r="N27" s="142"/>
      <c r="O27" s="142"/>
      <c r="P27" s="142"/>
      <c r="Q27" s="142"/>
      <c r="R27" s="793">
        <v>1</v>
      </c>
      <c r="S27" s="794"/>
      <c r="T27" s="717"/>
      <c r="U27" s="718"/>
      <c r="V27" s="718"/>
      <c r="W27" s="718"/>
      <c r="X27" s="718"/>
      <c r="Y27" s="717"/>
      <c r="Z27" s="718"/>
      <c r="AA27" s="718"/>
      <c r="AB27" s="718"/>
      <c r="AC27" s="718"/>
      <c r="AD27" s="756"/>
      <c r="AE27" s="792"/>
      <c r="AF27" s="757"/>
      <c r="AG27" s="144" t="s">
        <v>263</v>
      </c>
      <c r="AH27" s="145"/>
      <c r="AI27" s="145"/>
      <c r="AJ27" s="145"/>
      <c r="AK27" s="789"/>
      <c r="AL27" s="789"/>
      <c r="AM27" s="789"/>
      <c r="AN27" s="789"/>
      <c r="AO27" s="789"/>
      <c r="AP27" s="789"/>
      <c r="AQ27" s="789"/>
      <c r="AR27" s="789"/>
      <c r="AS27" s="789"/>
      <c r="AT27" s="789"/>
      <c r="AU27" s="789"/>
      <c r="AV27" s="789"/>
      <c r="AW27" s="790"/>
      <c r="AX27" s="144" t="s">
        <v>262</v>
      </c>
      <c r="AY27" s="145"/>
      <c r="AZ27" s="145"/>
      <c r="BA27" s="789"/>
      <c r="BB27" s="789"/>
      <c r="BC27" s="789"/>
      <c r="BD27" s="789"/>
      <c r="BE27" s="789"/>
      <c r="BF27" s="789"/>
      <c r="BG27" s="789"/>
      <c r="BH27" s="789"/>
      <c r="BI27" s="789"/>
      <c r="BJ27" s="789"/>
      <c r="BK27" s="789"/>
      <c r="BL27" s="789"/>
      <c r="BM27" s="790"/>
      <c r="BN27" s="92"/>
      <c r="BR27" s="322"/>
      <c r="BS27" s="322"/>
      <c r="BT27" s="322"/>
    </row>
    <row r="28" spans="2:72" ht="18" customHeight="1">
      <c r="B28" s="46"/>
      <c r="C28" s="752"/>
      <c r="D28" s="753"/>
      <c r="E28" s="146"/>
      <c r="F28" s="147"/>
      <c r="G28" s="147"/>
      <c r="H28" s="147"/>
      <c r="I28" s="147"/>
      <c r="J28" s="148"/>
      <c r="K28" s="146"/>
      <c r="L28" s="147"/>
      <c r="M28" s="147"/>
      <c r="N28" s="147"/>
      <c r="O28" s="147"/>
      <c r="P28" s="147"/>
      <c r="Q28" s="147"/>
      <c r="R28" s="793"/>
      <c r="S28" s="794"/>
      <c r="T28" s="607"/>
      <c r="U28" s="608"/>
      <c r="V28" s="608"/>
      <c r="W28" s="608"/>
      <c r="X28" s="608"/>
      <c r="Y28" s="607"/>
      <c r="Z28" s="608"/>
      <c r="AA28" s="608"/>
      <c r="AB28" s="608"/>
      <c r="AC28" s="608"/>
      <c r="AD28" s="758"/>
      <c r="AE28" s="820"/>
      <c r="AF28" s="759"/>
      <c r="AG28" s="144" t="s">
        <v>264</v>
      </c>
      <c r="AH28" s="145"/>
      <c r="AI28" s="145"/>
      <c r="AJ28" s="145"/>
      <c r="AK28" s="789"/>
      <c r="AL28" s="789"/>
      <c r="AM28" s="789"/>
      <c r="AN28" s="789"/>
      <c r="AO28" s="789"/>
      <c r="AP28" s="789"/>
      <c r="AQ28" s="789"/>
      <c r="AR28" s="789"/>
      <c r="AS28" s="789"/>
      <c r="AT28" s="789"/>
      <c r="AU28" s="789"/>
      <c r="AV28" s="789"/>
      <c r="AW28" s="790"/>
      <c r="AX28" s="144" t="s">
        <v>262</v>
      </c>
      <c r="AY28" s="145"/>
      <c r="AZ28" s="145"/>
      <c r="BA28" s="789"/>
      <c r="BB28" s="789"/>
      <c r="BC28" s="789"/>
      <c r="BD28" s="789"/>
      <c r="BE28" s="789"/>
      <c r="BF28" s="789"/>
      <c r="BG28" s="789"/>
      <c r="BH28" s="789"/>
      <c r="BI28" s="789"/>
      <c r="BJ28" s="789"/>
      <c r="BK28" s="789"/>
      <c r="BL28" s="789"/>
      <c r="BM28" s="790"/>
      <c r="BN28" s="92"/>
      <c r="BR28" s="322"/>
      <c r="BS28" s="322"/>
      <c r="BT28" s="322"/>
    </row>
    <row r="29" spans="2:72" ht="18" customHeight="1">
      <c r="B29" s="46"/>
      <c r="C29" s="752"/>
      <c r="D29" s="753"/>
      <c r="E29" s="146"/>
      <c r="F29" s="147"/>
      <c r="G29" s="147"/>
      <c r="H29" s="147"/>
      <c r="I29" s="147"/>
      <c r="J29" s="148"/>
      <c r="K29" s="146"/>
      <c r="L29" s="147"/>
      <c r="M29" s="147"/>
      <c r="N29" s="147"/>
      <c r="O29" s="147"/>
      <c r="P29" s="147"/>
      <c r="Q29" s="147"/>
      <c r="R29" s="793"/>
      <c r="S29" s="795"/>
      <c r="T29" s="795"/>
      <c r="U29" s="795"/>
      <c r="V29" s="795"/>
      <c r="W29" s="795"/>
      <c r="X29" s="795"/>
      <c r="Y29" s="795"/>
      <c r="Z29" s="795"/>
      <c r="AA29" s="795"/>
      <c r="AB29" s="795"/>
      <c r="AC29" s="795"/>
      <c r="AD29" s="795"/>
      <c r="AE29" s="795"/>
      <c r="AF29" s="794"/>
      <c r="AG29" s="144" t="s">
        <v>265</v>
      </c>
      <c r="AH29" s="145"/>
      <c r="AI29" s="145"/>
      <c r="AJ29" s="145"/>
      <c r="AK29" s="789"/>
      <c r="AL29" s="789"/>
      <c r="AM29" s="789"/>
      <c r="AN29" s="789"/>
      <c r="AO29" s="789"/>
      <c r="AP29" s="789"/>
      <c r="AQ29" s="789"/>
      <c r="AR29" s="789"/>
      <c r="AS29" s="789"/>
      <c r="AT29" s="789"/>
      <c r="AU29" s="789"/>
      <c r="AV29" s="789"/>
      <c r="AW29" s="789"/>
      <c r="AX29" s="789"/>
      <c r="AY29" s="789"/>
      <c r="AZ29" s="789"/>
      <c r="BA29" s="789"/>
      <c r="BB29" s="789"/>
      <c r="BC29" s="789"/>
      <c r="BD29" s="789"/>
      <c r="BE29" s="789"/>
      <c r="BF29" s="789"/>
      <c r="BG29" s="789"/>
      <c r="BH29" s="789"/>
      <c r="BI29" s="789"/>
      <c r="BJ29" s="789"/>
      <c r="BK29" s="789"/>
      <c r="BL29" s="789"/>
      <c r="BM29" s="790"/>
      <c r="BN29" s="92"/>
      <c r="BR29" s="322"/>
      <c r="BS29" s="322"/>
      <c r="BT29" s="322"/>
    </row>
    <row r="30" spans="2:72" ht="18" customHeight="1">
      <c r="B30" s="46"/>
      <c r="C30" s="752"/>
      <c r="D30" s="753"/>
      <c r="E30" s="146" t="s">
        <v>220</v>
      </c>
      <c r="F30" s="147"/>
      <c r="G30" s="147"/>
      <c r="H30" s="147"/>
      <c r="I30" s="147"/>
      <c r="J30" s="148"/>
      <c r="K30" s="146"/>
      <c r="L30" s="147"/>
      <c r="M30" s="147"/>
      <c r="N30" s="147"/>
      <c r="O30" s="147"/>
      <c r="P30" s="147"/>
      <c r="Q30" s="147"/>
      <c r="R30" s="793">
        <v>2</v>
      </c>
      <c r="S30" s="794"/>
      <c r="T30" s="717"/>
      <c r="U30" s="718"/>
      <c r="V30" s="718"/>
      <c r="W30" s="718"/>
      <c r="X30" s="718"/>
      <c r="Y30" s="717"/>
      <c r="Z30" s="718"/>
      <c r="AA30" s="718"/>
      <c r="AB30" s="718"/>
      <c r="AC30" s="718"/>
      <c r="AD30" s="756"/>
      <c r="AE30" s="792"/>
      <c r="AF30" s="757"/>
      <c r="AG30" s="144" t="s">
        <v>263</v>
      </c>
      <c r="AH30" s="145"/>
      <c r="AI30" s="145"/>
      <c r="AJ30" s="145"/>
      <c r="AK30" s="789"/>
      <c r="AL30" s="789"/>
      <c r="AM30" s="789"/>
      <c r="AN30" s="789"/>
      <c r="AO30" s="789"/>
      <c r="AP30" s="789"/>
      <c r="AQ30" s="789"/>
      <c r="AR30" s="789"/>
      <c r="AS30" s="789"/>
      <c r="AT30" s="789"/>
      <c r="AU30" s="789"/>
      <c r="AV30" s="789"/>
      <c r="AW30" s="790"/>
      <c r="AX30" s="144" t="s">
        <v>262</v>
      </c>
      <c r="AY30" s="145"/>
      <c r="AZ30" s="145"/>
      <c r="BA30" s="789"/>
      <c r="BB30" s="789"/>
      <c r="BC30" s="789"/>
      <c r="BD30" s="789"/>
      <c r="BE30" s="789"/>
      <c r="BF30" s="789"/>
      <c r="BG30" s="789"/>
      <c r="BH30" s="789"/>
      <c r="BI30" s="789"/>
      <c r="BJ30" s="789"/>
      <c r="BK30" s="789"/>
      <c r="BL30" s="789"/>
      <c r="BM30" s="790"/>
      <c r="BN30" s="92"/>
      <c r="BR30" s="322"/>
      <c r="BS30" s="322"/>
      <c r="BT30" s="322"/>
    </row>
    <row r="31" spans="2:72" ht="18" customHeight="1">
      <c r="B31" s="46"/>
      <c r="C31" s="752"/>
      <c r="D31" s="753"/>
      <c r="E31" s="146"/>
      <c r="F31" s="147"/>
      <c r="G31" s="147"/>
      <c r="H31" s="147"/>
      <c r="I31" s="147"/>
      <c r="J31" s="148"/>
      <c r="K31" s="146"/>
      <c r="L31" s="147"/>
      <c r="M31" s="147"/>
      <c r="N31" s="147"/>
      <c r="O31" s="147"/>
      <c r="P31" s="147"/>
      <c r="Q31" s="147"/>
      <c r="R31" s="793"/>
      <c r="S31" s="794"/>
      <c r="T31" s="607"/>
      <c r="U31" s="608"/>
      <c r="V31" s="608"/>
      <c r="W31" s="608"/>
      <c r="X31" s="608"/>
      <c r="Y31" s="607"/>
      <c r="Z31" s="608"/>
      <c r="AA31" s="608"/>
      <c r="AB31" s="608"/>
      <c r="AC31" s="608"/>
      <c r="AD31" s="758"/>
      <c r="AE31" s="820"/>
      <c r="AF31" s="759"/>
      <c r="AG31" s="144" t="s">
        <v>264</v>
      </c>
      <c r="AH31" s="145"/>
      <c r="AI31" s="145"/>
      <c r="AJ31" s="145"/>
      <c r="AK31" s="789"/>
      <c r="AL31" s="789"/>
      <c r="AM31" s="789"/>
      <c r="AN31" s="789"/>
      <c r="AO31" s="789"/>
      <c r="AP31" s="789"/>
      <c r="AQ31" s="789"/>
      <c r="AR31" s="789"/>
      <c r="AS31" s="789"/>
      <c r="AT31" s="789"/>
      <c r="AU31" s="789"/>
      <c r="AV31" s="789"/>
      <c r="AW31" s="790"/>
      <c r="AX31" s="144" t="s">
        <v>262</v>
      </c>
      <c r="AY31" s="145"/>
      <c r="AZ31" s="145"/>
      <c r="BA31" s="789"/>
      <c r="BB31" s="789"/>
      <c r="BC31" s="789"/>
      <c r="BD31" s="789"/>
      <c r="BE31" s="789"/>
      <c r="BF31" s="789"/>
      <c r="BG31" s="789"/>
      <c r="BH31" s="789"/>
      <c r="BI31" s="789"/>
      <c r="BJ31" s="789"/>
      <c r="BK31" s="789"/>
      <c r="BL31" s="789"/>
      <c r="BM31" s="790"/>
      <c r="BN31" s="92"/>
      <c r="BR31" s="322"/>
      <c r="BS31" s="322"/>
      <c r="BT31" s="322"/>
    </row>
    <row r="32" spans="2:72" ht="18" customHeight="1">
      <c r="B32" s="46"/>
      <c r="C32" s="752"/>
      <c r="D32" s="753"/>
      <c r="E32" s="149"/>
      <c r="F32" s="150"/>
      <c r="G32" s="150"/>
      <c r="H32" s="150"/>
      <c r="I32" s="150"/>
      <c r="J32" s="151"/>
      <c r="K32" s="149"/>
      <c r="L32" s="150"/>
      <c r="M32" s="150"/>
      <c r="N32" s="150"/>
      <c r="O32" s="150"/>
      <c r="P32" s="150"/>
      <c r="Q32" s="150"/>
      <c r="R32" s="793"/>
      <c r="S32" s="795"/>
      <c r="T32" s="795"/>
      <c r="U32" s="795"/>
      <c r="V32" s="795"/>
      <c r="W32" s="795"/>
      <c r="X32" s="795"/>
      <c r="Y32" s="795"/>
      <c r="Z32" s="795"/>
      <c r="AA32" s="795"/>
      <c r="AB32" s="795"/>
      <c r="AC32" s="795"/>
      <c r="AD32" s="795"/>
      <c r="AE32" s="795"/>
      <c r="AF32" s="794"/>
      <c r="AG32" s="144" t="s">
        <v>265</v>
      </c>
      <c r="AH32" s="145"/>
      <c r="AI32" s="145"/>
      <c r="AJ32" s="145"/>
      <c r="AK32" s="789"/>
      <c r="AL32" s="789"/>
      <c r="AM32" s="789"/>
      <c r="AN32" s="789"/>
      <c r="AO32" s="789"/>
      <c r="AP32" s="789"/>
      <c r="AQ32" s="789"/>
      <c r="AR32" s="789"/>
      <c r="AS32" s="789"/>
      <c r="AT32" s="789"/>
      <c r="AU32" s="789"/>
      <c r="AV32" s="789"/>
      <c r="AW32" s="789"/>
      <c r="AX32" s="789"/>
      <c r="AY32" s="789"/>
      <c r="AZ32" s="789"/>
      <c r="BA32" s="789"/>
      <c r="BB32" s="789"/>
      <c r="BC32" s="789"/>
      <c r="BD32" s="789"/>
      <c r="BE32" s="789"/>
      <c r="BF32" s="789"/>
      <c r="BG32" s="789"/>
      <c r="BH32" s="789"/>
      <c r="BI32" s="789"/>
      <c r="BJ32" s="789"/>
      <c r="BK32" s="789"/>
      <c r="BL32" s="789"/>
      <c r="BM32" s="790"/>
      <c r="BN32" s="92"/>
      <c r="BR32" s="322"/>
      <c r="BS32" s="322"/>
      <c r="BT32" s="322"/>
    </row>
    <row r="33" spans="2:72" ht="37.5" customHeight="1">
      <c r="B33" s="46"/>
      <c r="C33" s="752"/>
      <c r="D33" s="753"/>
      <c r="E33" s="81" t="s">
        <v>221</v>
      </c>
      <c r="J33" s="82"/>
      <c r="K33" s="81" t="s">
        <v>152</v>
      </c>
      <c r="R33" s="728">
        <v>1</v>
      </c>
      <c r="S33" s="730"/>
      <c r="T33" s="724" t="s">
        <v>683</v>
      </c>
      <c r="U33" s="725"/>
      <c r="V33" s="725"/>
      <c r="W33" s="725"/>
      <c r="X33" s="725"/>
      <c r="Y33" s="791" t="s">
        <v>684</v>
      </c>
      <c r="Z33" s="725"/>
      <c r="AA33" s="725"/>
      <c r="AB33" s="725"/>
      <c r="AC33" s="725"/>
      <c r="AD33" s="682">
        <v>3</v>
      </c>
      <c r="AE33" s="683"/>
      <c r="AF33" s="683"/>
      <c r="AG33" s="74" t="s">
        <v>264</v>
      </c>
      <c r="AH33" s="75"/>
      <c r="AI33" s="75"/>
      <c r="AJ33" s="75"/>
      <c r="AK33" s="786" t="s">
        <v>689</v>
      </c>
      <c r="AL33" s="786"/>
      <c r="AM33" s="786"/>
      <c r="AN33" s="786"/>
      <c r="AO33" s="786"/>
      <c r="AP33" s="786"/>
      <c r="AQ33" s="786"/>
      <c r="AR33" s="786"/>
      <c r="AS33" s="786"/>
      <c r="AT33" s="786"/>
      <c r="AU33" s="786"/>
      <c r="AV33" s="786"/>
      <c r="AW33" s="787"/>
      <c r="AX33" s="74" t="s">
        <v>262</v>
      </c>
      <c r="AY33" s="75"/>
      <c r="AZ33" s="75"/>
      <c r="BA33" s="786" t="s">
        <v>690</v>
      </c>
      <c r="BB33" s="786"/>
      <c r="BC33" s="786"/>
      <c r="BD33" s="786"/>
      <c r="BE33" s="786"/>
      <c r="BF33" s="786"/>
      <c r="BG33" s="786"/>
      <c r="BH33" s="786"/>
      <c r="BI33" s="786"/>
      <c r="BJ33" s="786"/>
      <c r="BK33" s="786"/>
      <c r="BL33" s="786"/>
      <c r="BM33" s="787"/>
      <c r="BN33" s="92"/>
      <c r="BR33" s="322">
        <v>5</v>
      </c>
      <c r="BS33" s="324">
        <f>COUNTA(T33)+COUNTA(Y33)+COUNTA(AD33)+COUNTA(AK33)+COUNTA(BA33)</f>
        <v>5</v>
      </c>
      <c r="BT33" s="324">
        <f>BR33-BS33</f>
        <v>0</v>
      </c>
    </row>
    <row r="34" spans="2:72" ht="18" customHeight="1">
      <c r="B34" s="46"/>
      <c r="C34" s="752"/>
      <c r="D34" s="753"/>
      <c r="E34" s="81" t="s">
        <v>222</v>
      </c>
      <c r="J34" s="82"/>
      <c r="K34" s="81"/>
      <c r="R34" s="728">
        <v>2</v>
      </c>
      <c r="S34" s="730"/>
      <c r="T34" s="726"/>
      <c r="U34" s="727"/>
      <c r="V34" s="727"/>
      <c r="W34" s="727"/>
      <c r="X34" s="727"/>
      <c r="Y34" s="726"/>
      <c r="Z34" s="727"/>
      <c r="AA34" s="727"/>
      <c r="AB34" s="727"/>
      <c r="AC34" s="727"/>
      <c r="AD34" s="788"/>
      <c r="AE34" s="703"/>
      <c r="AF34" s="703"/>
      <c r="AG34" s="74" t="s">
        <v>264</v>
      </c>
      <c r="AH34" s="75"/>
      <c r="AI34" s="75"/>
      <c r="AJ34" s="75"/>
      <c r="AK34" s="775"/>
      <c r="AL34" s="775"/>
      <c r="AM34" s="775"/>
      <c r="AN34" s="775"/>
      <c r="AO34" s="775"/>
      <c r="AP34" s="775"/>
      <c r="AQ34" s="775"/>
      <c r="AR34" s="775"/>
      <c r="AS34" s="775"/>
      <c r="AT34" s="775"/>
      <c r="AU34" s="775"/>
      <c r="AV34" s="775"/>
      <c r="AW34" s="776"/>
      <c r="AX34" s="74" t="s">
        <v>262</v>
      </c>
      <c r="AY34" s="75"/>
      <c r="AZ34" s="75"/>
      <c r="BA34" s="775"/>
      <c r="BB34" s="775"/>
      <c r="BC34" s="775"/>
      <c r="BD34" s="775"/>
      <c r="BE34" s="775"/>
      <c r="BF34" s="775"/>
      <c r="BG34" s="775"/>
      <c r="BH34" s="775"/>
      <c r="BI34" s="775"/>
      <c r="BJ34" s="775"/>
      <c r="BK34" s="775"/>
      <c r="BL34" s="775"/>
      <c r="BM34" s="776"/>
      <c r="BN34" s="92"/>
      <c r="BR34" s="322"/>
      <c r="BS34" s="322"/>
      <c r="BT34" s="322"/>
    </row>
    <row r="35" spans="2:72" ht="18" customHeight="1">
      <c r="B35" s="46"/>
      <c r="C35" s="752"/>
      <c r="D35" s="753"/>
      <c r="E35" s="81"/>
      <c r="J35" s="82"/>
      <c r="K35" s="81"/>
      <c r="R35" s="728"/>
      <c r="S35" s="729"/>
      <c r="T35" s="729"/>
      <c r="U35" s="729"/>
      <c r="V35" s="729"/>
      <c r="W35" s="729"/>
      <c r="X35" s="729"/>
      <c r="Y35" s="729"/>
      <c r="Z35" s="729"/>
      <c r="AA35" s="729"/>
      <c r="AB35" s="729"/>
      <c r="AC35" s="729"/>
      <c r="AD35" s="729"/>
      <c r="AE35" s="729"/>
      <c r="AF35" s="730"/>
      <c r="AG35" s="74" t="s">
        <v>265</v>
      </c>
      <c r="AH35" s="75"/>
      <c r="AI35" s="75"/>
      <c r="AJ35" s="75"/>
      <c r="AK35" s="615" t="s">
        <v>692</v>
      </c>
      <c r="AL35" s="615"/>
      <c r="AM35" s="615"/>
      <c r="AN35" s="615"/>
      <c r="AO35" s="615"/>
      <c r="AP35" s="615"/>
      <c r="AQ35" s="615"/>
      <c r="AR35" s="615"/>
      <c r="AS35" s="615"/>
      <c r="AT35" s="615"/>
      <c r="AU35" s="615"/>
      <c r="AV35" s="615"/>
      <c r="AW35" s="615"/>
      <c r="AX35" s="615"/>
      <c r="AY35" s="615"/>
      <c r="AZ35" s="615"/>
      <c r="BA35" s="615"/>
      <c r="BB35" s="615"/>
      <c r="BC35" s="615"/>
      <c r="BD35" s="615"/>
      <c r="BE35" s="615"/>
      <c r="BF35" s="615"/>
      <c r="BG35" s="615"/>
      <c r="BH35" s="615"/>
      <c r="BI35" s="615"/>
      <c r="BJ35" s="615"/>
      <c r="BK35" s="615"/>
      <c r="BL35" s="615"/>
      <c r="BM35" s="785"/>
      <c r="BN35" s="92"/>
      <c r="BR35" s="322"/>
      <c r="BS35" s="322"/>
      <c r="BT35" s="322"/>
    </row>
    <row r="36" spans="2:72" ht="37.5" customHeight="1">
      <c r="B36" s="46"/>
      <c r="C36" s="752"/>
      <c r="D36" s="753"/>
      <c r="E36" s="76" t="s">
        <v>223</v>
      </c>
      <c r="F36" s="77"/>
      <c r="G36" s="77"/>
      <c r="H36" s="77"/>
      <c r="I36" s="77"/>
      <c r="J36" s="78"/>
      <c r="K36" s="76" t="s">
        <v>246</v>
      </c>
      <c r="L36" s="77"/>
      <c r="M36" s="77"/>
      <c r="N36" s="77"/>
      <c r="O36" s="77"/>
      <c r="P36" s="77"/>
      <c r="Q36" s="77"/>
      <c r="R36" s="728">
        <v>1</v>
      </c>
      <c r="S36" s="730"/>
      <c r="T36" s="724" t="s">
        <v>683</v>
      </c>
      <c r="U36" s="725"/>
      <c r="V36" s="725"/>
      <c r="W36" s="725"/>
      <c r="X36" s="725"/>
      <c r="Y36" s="791" t="s">
        <v>684</v>
      </c>
      <c r="Z36" s="725"/>
      <c r="AA36" s="725"/>
      <c r="AB36" s="725"/>
      <c r="AC36" s="725"/>
      <c r="AD36" s="682">
        <v>3</v>
      </c>
      <c r="AE36" s="683"/>
      <c r="AF36" s="683"/>
      <c r="AG36" s="74" t="s">
        <v>264</v>
      </c>
      <c r="AH36" s="75"/>
      <c r="AI36" s="75"/>
      <c r="AJ36" s="75"/>
      <c r="AK36" s="786" t="s">
        <v>691</v>
      </c>
      <c r="AL36" s="786"/>
      <c r="AM36" s="786"/>
      <c r="AN36" s="786"/>
      <c r="AO36" s="786"/>
      <c r="AP36" s="786"/>
      <c r="AQ36" s="786"/>
      <c r="AR36" s="786"/>
      <c r="AS36" s="786"/>
      <c r="AT36" s="786"/>
      <c r="AU36" s="786"/>
      <c r="AV36" s="786"/>
      <c r="AW36" s="787"/>
      <c r="AX36" s="74" t="s">
        <v>262</v>
      </c>
      <c r="AY36" s="75"/>
      <c r="AZ36" s="75"/>
      <c r="BA36" s="786" t="s">
        <v>690</v>
      </c>
      <c r="BB36" s="786"/>
      <c r="BC36" s="786"/>
      <c r="BD36" s="786"/>
      <c r="BE36" s="786"/>
      <c r="BF36" s="786"/>
      <c r="BG36" s="786"/>
      <c r="BH36" s="786"/>
      <c r="BI36" s="786"/>
      <c r="BJ36" s="786"/>
      <c r="BK36" s="786"/>
      <c r="BL36" s="786"/>
      <c r="BM36" s="787"/>
      <c r="BN36" s="92"/>
      <c r="BR36" s="322">
        <v>5</v>
      </c>
      <c r="BS36" s="324">
        <f>COUNTA(T36)+COUNTA(Y36)+COUNTA(AD36)+COUNTA(AK36)+COUNTA(BA36)</f>
        <v>5</v>
      </c>
      <c r="BT36" s="324">
        <f>BR36-BS36</f>
        <v>0</v>
      </c>
    </row>
    <row r="37" spans="2:72" ht="18" customHeight="1">
      <c r="B37" s="46"/>
      <c r="C37" s="752"/>
      <c r="D37" s="753"/>
      <c r="E37" s="81" t="s">
        <v>224</v>
      </c>
      <c r="J37" s="82"/>
      <c r="K37" s="81"/>
      <c r="R37" s="728">
        <v>2</v>
      </c>
      <c r="S37" s="730"/>
      <c r="T37" s="726"/>
      <c r="U37" s="727"/>
      <c r="V37" s="727"/>
      <c r="W37" s="727"/>
      <c r="X37" s="727"/>
      <c r="Y37" s="726"/>
      <c r="Z37" s="727"/>
      <c r="AA37" s="727"/>
      <c r="AB37" s="727"/>
      <c r="AC37" s="727"/>
      <c r="AD37" s="788"/>
      <c r="AE37" s="703"/>
      <c r="AF37" s="703"/>
      <c r="AG37" s="74" t="s">
        <v>264</v>
      </c>
      <c r="AH37" s="75"/>
      <c r="AI37" s="75"/>
      <c r="AJ37" s="75"/>
      <c r="AK37" s="775"/>
      <c r="AL37" s="775"/>
      <c r="AM37" s="775"/>
      <c r="AN37" s="775"/>
      <c r="AO37" s="775"/>
      <c r="AP37" s="775"/>
      <c r="AQ37" s="775"/>
      <c r="AR37" s="775"/>
      <c r="AS37" s="775"/>
      <c r="AT37" s="775"/>
      <c r="AU37" s="775"/>
      <c r="AV37" s="775"/>
      <c r="AW37" s="776"/>
      <c r="AX37" s="74" t="s">
        <v>262</v>
      </c>
      <c r="AY37" s="75"/>
      <c r="AZ37" s="75"/>
      <c r="BA37" s="775"/>
      <c r="BB37" s="775"/>
      <c r="BC37" s="775"/>
      <c r="BD37" s="775"/>
      <c r="BE37" s="775"/>
      <c r="BF37" s="775"/>
      <c r="BG37" s="775"/>
      <c r="BH37" s="775"/>
      <c r="BI37" s="775"/>
      <c r="BJ37" s="775"/>
      <c r="BK37" s="775"/>
      <c r="BL37" s="775"/>
      <c r="BM37" s="776"/>
      <c r="BN37" s="92"/>
      <c r="BR37" s="322"/>
      <c r="BS37" s="322"/>
      <c r="BT37" s="322"/>
    </row>
    <row r="38" spans="2:72" ht="18" customHeight="1">
      <c r="B38" s="46"/>
      <c r="C38" s="752"/>
      <c r="D38" s="753"/>
      <c r="E38" s="83"/>
      <c r="F38" s="44"/>
      <c r="G38" s="44"/>
      <c r="H38" s="44"/>
      <c r="I38" s="44"/>
      <c r="J38" s="84"/>
      <c r="K38" s="83"/>
      <c r="L38" s="44"/>
      <c r="M38" s="44"/>
      <c r="N38" s="44"/>
      <c r="O38" s="44"/>
      <c r="P38" s="44"/>
      <c r="Q38" s="44"/>
      <c r="R38" s="728"/>
      <c r="S38" s="729"/>
      <c r="T38" s="729"/>
      <c r="U38" s="729"/>
      <c r="V38" s="729"/>
      <c r="W38" s="729"/>
      <c r="X38" s="729"/>
      <c r="Y38" s="729"/>
      <c r="Z38" s="729"/>
      <c r="AA38" s="729"/>
      <c r="AB38" s="729"/>
      <c r="AC38" s="729"/>
      <c r="AD38" s="729"/>
      <c r="AE38" s="729"/>
      <c r="AF38" s="730"/>
      <c r="AG38" s="74" t="s">
        <v>265</v>
      </c>
      <c r="AH38" s="75"/>
      <c r="AI38" s="75"/>
      <c r="AJ38" s="75"/>
      <c r="AK38" s="615" t="s">
        <v>694</v>
      </c>
      <c r="AL38" s="615"/>
      <c r="AM38" s="615"/>
      <c r="AN38" s="615"/>
      <c r="AO38" s="615"/>
      <c r="AP38" s="615"/>
      <c r="AQ38" s="615"/>
      <c r="AR38" s="615"/>
      <c r="AS38" s="615"/>
      <c r="AT38" s="615"/>
      <c r="AU38" s="615"/>
      <c r="AV38" s="615"/>
      <c r="AW38" s="615"/>
      <c r="AX38" s="615"/>
      <c r="AY38" s="615"/>
      <c r="AZ38" s="615"/>
      <c r="BA38" s="615"/>
      <c r="BB38" s="615"/>
      <c r="BC38" s="615"/>
      <c r="BD38" s="615"/>
      <c r="BE38" s="615"/>
      <c r="BF38" s="615"/>
      <c r="BG38" s="615"/>
      <c r="BH38" s="615"/>
      <c r="BI38" s="615"/>
      <c r="BJ38" s="615"/>
      <c r="BK38" s="615"/>
      <c r="BL38" s="615"/>
      <c r="BM38" s="785"/>
      <c r="BN38" s="92"/>
      <c r="BR38" s="322"/>
      <c r="BS38" s="322"/>
      <c r="BT38" s="322"/>
    </row>
    <row r="39" spans="2:72" ht="18" customHeight="1">
      <c r="B39" s="46"/>
      <c r="C39" s="752"/>
      <c r="D39" s="753"/>
      <c r="E39" s="81" t="s">
        <v>225</v>
      </c>
      <c r="J39" s="82"/>
      <c r="K39" s="81" t="s">
        <v>153</v>
      </c>
      <c r="R39" s="728">
        <v>1</v>
      </c>
      <c r="S39" s="730"/>
      <c r="T39" s="705" t="s">
        <v>683</v>
      </c>
      <c r="U39" s="706"/>
      <c r="V39" s="706"/>
      <c r="W39" s="706"/>
      <c r="X39" s="707"/>
      <c r="Y39" s="796" t="s">
        <v>684</v>
      </c>
      <c r="Z39" s="797"/>
      <c r="AA39" s="797"/>
      <c r="AB39" s="797"/>
      <c r="AC39" s="798"/>
      <c r="AD39" s="810">
        <v>3</v>
      </c>
      <c r="AE39" s="811"/>
      <c r="AF39" s="812"/>
      <c r="AG39" s="74" t="s">
        <v>268</v>
      </c>
      <c r="AH39" s="75"/>
      <c r="AI39" s="75"/>
      <c r="AJ39" s="75"/>
      <c r="AK39" s="786" t="s">
        <v>693</v>
      </c>
      <c r="AL39" s="786"/>
      <c r="AM39" s="786"/>
      <c r="AN39" s="786"/>
      <c r="AO39" s="786"/>
      <c r="AP39" s="786"/>
      <c r="AQ39" s="786"/>
      <c r="AR39" s="786"/>
      <c r="AS39" s="786"/>
      <c r="AT39" s="786"/>
      <c r="AU39" s="786"/>
      <c r="AV39" s="786"/>
      <c r="AW39" s="787"/>
      <c r="AX39" s="74" t="s">
        <v>262</v>
      </c>
      <c r="AY39" s="75"/>
      <c r="AZ39" s="75"/>
      <c r="BA39" s="786" t="s">
        <v>690</v>
      </c>
      <c r="BB39" s="786"/>
      <c r="BC39" s="786"/>
      <c r="BD39" s="786"/>
      <c r="BE39" s="786"/>
      <c r="BF39" s="786"/>
      <c r="BG39" s="786"/>
      <c r="BH39" s="786"/>
      <c r="BI39" s="786"/>
      <c r="BJ39" s="786"/>
      <c r="BK39" s="786"/>
      <c r="BL39" s="786"/>
      <c r="BM39" s="787"/>
      <c r="BN39" s="92"/>
      <c r="BR39" s="322">
        <v>5</v>
      </c>
      <c r="BS39" s="324">
        <f>COUNTA(T39)+COUNTA(Y39)+COUNTA(AD39)+COUNTA(AK39)+COUNTA(BA39)</f>
        <v>5</v>
      </c>
      <c r="BT39" s="324">
        <f>BR39-BS39</f>
        <v>0</v>
      </c>
    </row>
    <row r="40" spans="2:72" ht="18" customHeight="1">
      <c r="B40" s="46"/>
      <c r="C40" s="752"/>
      <c r="D40" s="753"/>
      <c r="E40" s="81" t="s">
        <v>226</v>
      </c>
      <c r="J40" s="82"/>
      <c r="K40" s="81"/>
      <c r="R40" s="728"/>
      <c r="S40" s="730"/>
      <c r="T40" s="708"/>
      <c r="U40" s="645"/>
      <c r="V40" s="645"/>
      <c r="W40" s="645"/>
      <c r="X40" s="709"/>
      <c r="Y40" s="799"/>
      <c r="Z40" s="800"/>
      <c r="AA40" s="800"/>
      <c r="AB40" s="800"/>
      <c r="AC40" s="801"/>
      <c r="AD40" s="461"/>
      <c r="AE40" s="426"/>
      <c r="AF40" s="813"/>
      <c r="AG40" s="74" t="s">
        <v>265</v>
      </c>
      <c r="AH40" s="75"/>
      <c r="AI40" s="75"/>
      <c r="AJ40" s="75"/>
      <c r="AK40" s="775" t="s">
        <v>695</v>
      </c>
      <c r="AL40" s="775"/>
      <c r="AM40" s="775"/>
      <c r="AN40" s="775"/>
      <c r="AO40" s="775"/>
      <c r="AP40" s="775"/>
      <c r="AQ40" s="775"/>
      <c r="AR40" s="775"/>
      <c r="AS40" s="775"/>
      <c r="AT40" s="775"/>
      <c r="AU40" s="775"/>
      <c r="AV40" s="775"/>
      <c r="AW40" s="775"/>
      <c r="AX40" s="775"/>
      <c r="AY40" s="775"/>
      <c r="AZ40" s="775"/>
      <c r="BA40" s="775"/>
      <c r="BB40" s="775"/>
      <c r="BC40" s="775"/>
      <c r="BD40" s="775"/>
      <c r="BE40" s="775"/>
      <c r="BF40" s="775"/>
      <c r="BG40" s="775"/>
      <c r="BH40" s="775"/>
      <c r="BI40" s="775"/>
      <c r="BJ40" s="775"/>
      <c r="BK40" s="775"/>
      <c r="BL40" s="775"/>
      <c r="BM40" s="776"/>
      <c r="BN40" s="92"/>
      <c r="BR40" s="322"/>
      <c r="BS40" s="322"/>
      <c r="BT40" s="322"/>
    </row>
    <row r="41" spans="2:72" ht="18" customHeight="1">
      <c r="B41" s="46"/>
      <c r="C41" s="752"/>
      <c r="D41" s="753"/>
      <c r="E41" s="76"/>
      <c r="F41" s="77"/>
      <c r="G41" s="77"/>
      <c r="H41" s="77"/>
      <c r="I41" s="77"/>
      <c r="J41" s="78"/>
      <c r="K41" s="76" t="s">
        <v>154</v>
      </c>
      <c r="L41" s="77"/>
      <c r="M41" s="77"/>
      <c r="N41" s="77"/>
      <c r="O41" s="77"/>
      <c r="P41" s="77"/>
      <c r="Q41" s="77"/>
      <c r="R41" s="742">
        <v>1</v>
      </c>
      <c r="S41" s="743"/>
      <c r="T41" s="705" t="s">
        <v>683</v>
      </c>
      <c r="U41" s="706"/>
      <c r="V41" s="706"/>
      <c r="W41" s="706"/>
      <c r="X41" s="707"/>
      <c r="Y41" s="796" t="s">
        <v>684</v>
      </c>
      <c r="Z41" s="797"/>
      <c r="AA41" s="797"/>
      <c r="AB41" s="797"/>
      <c r="AC41" s="798"/>
      <c r="AD41" s="810">
        <v>3</v>
      </c>
      <c r="AE41" s="811"/>
      <c r="AF41" s="812"/>
      <c r="AG41" s="74" t="s">
        <v>268</v>
      </c>
      <c r="AH41" s="75"/>
      <c r="AI41" s="75"/>
      <c r="AJ41" s="75"/>
      <c r="AK41" s="786" t="s">
        <v>696</v>
      </c>
      <c r="AL41" s="786"/>
      <c r="AM41" s="786"/>
      <c r="AN41" s="786"/>
      <c r="AO41" s="786"/>
      <c r="AP41" s="786"/>
      <c r="AQ41" s="786"/>
      <c r="AR41" s="786"/>
      <c r="AS41" s="786"/>
      <c r="AT41" s="786"/>
      <c r="AU41" s="786"/>
      <c r="AV41" s="786"/>
      <c r="AW41" s="787"/>
      <c r="AX41" s="74" t="s">
        <v>262</v>
      </c>
      <c r="AY41" s="75"/>
      <c r="AZ41" s="75"/>
      <c r="BA41" s="786" t="s">
        <v>690</v>
      </c>
      <c r="BB41" s="786"/>
      <c r="BC41" s="786"/>
      <c r="BD41" s="786"/>
      <c r="BE41" s="786"/>
      <c r="BF41" s="786"/>
      <c r="BG41" s="786"/>
      <c r="BH41" s="786"/>
      <c r="BI41" s="786"/>
      <c r="BJ41" s="786"/>
      <c r="BK41" s="786"/>
      <c r="BL41" s="786"/>
      <c r="BM41" s="787"/>
      <c r="BN41" s="92"/>
      <c r="BR41" s="322">
        <v>5</v>
      </c>
      <c r="BS41" s="324">
        <f>COUNTA(T41)+COUNTA(Y41)+COUNTA(AD41)+COUNTA(AK41)+COUNTA(BA41)</f>
        <v>5</v>
      </c>
      <c r="BT41" s="324">
        <f>BR41-BS41</f>
        <v>0</v>
      </c>
    </row>
    <row r="42" spans="2:72" ht="18" customHeight="1">
      <c r="B42" s="46"/>
      <c r="C42" s="752"/>
      <c r="D42" s="753"/>
      <c r="E42" s="81" t="s">
        <v>227</v>
      </c>
      <c r="J42" s="82"/>
      <c r="K42" s="81"/>
      <c r="R42" s="744"/>
      <c r="S42" s="745"/>
      <c r="T42" s="708"/>
      <c r="U42" s="645"/>
      <c r="V42" s="645"/>
      <c r="W42" s="645"/>
      <c r="X42" s="709"/>
      <c r="Y42" s="799"/>
      <c r="Z42" s="800"/>
      <c r="AA42" s="800"/>
      <c r="AB42" s="800"/>
      <c r="AC42" s="801"/>
      <c r="AD42" s="461"/>
      <c r="AE42" s="426"/>
      <c r="AF42" s="813"/>
      <c r="AG42" s="74" t="s">
        <v>265</v>
      </c>
      <c r="AH42" s="75"/>
      <c r="AI42" s="75"/>
      <c r="AJ42" s="75"/>
      <c r="AK42" s="615" t="s">
        <v>697</v>
      </c>
      <c r="AL42" s="615"/>
      <c r="AM42" s="615"/>
      <c r="AN42" s="615"/>
      <c r="AO42" s="615"/>
      <c r="AP42" s="615"/>
      <c r="AQ42" s="615"/>
      <c r="AR42" s="615"/>
      <c r="AS42" s="615"/>
      <c r="AT42" s="615"/>
      <c r="AU42" s="615"/>
      <c r="AV42" s="615"/>
      <c r="AW42" s="615"/>
      <c r="AX42" s="615"/>
      <c r="AY42" s="615"/>
      <c r="AZ42" s="615"/>
      <c r="BA42" s="615"/>
      <c r="BB42" s="615"/>
      <c r="BC42" s="615"/>
      <c r="BD42" s="615"/>
      <c r="BE42" s="615"/>
      <c r="BF42" s="615"/>
      <c r="BG42" s="615"/>
      <c r="BH42" s="615"/>
      <c r="BI42" s="615"/>
      <c r="BJ42" s="615"/>
      <c r="BK42" s="615"/>
      <c r="BL42" s="615"/>
      <c r="BM42" s="785"/>
      <c r="BN42" s="92"/>
      <c r="BR42" s="322"/>
      <c r="BS42" s="322"/>
      <c r="BT42" s="322"/>
    </row>
    <row r="43" spans="2:72" ht="18" customHeight="1">
      <c r="B43" s="46"/>
      <c r="C43" s="752"/>
      <c r="D43" s="753"/>
      <c r="E43" s="81" t="s">
        <v>228</v>
      </c>
      <c r="J43" s="82"/>
      <c r="K43" s="81"/>
      <c r="R43" s="762">
        <v>2</v>
      </c>
      <c r="S43" s="763"/>
      <c r="T43" s="802"/>
      <c r="U43" s="736"/>
      <c r="V43" s="736"/>
      <c r="W43" s="736"/>
      <c r="X43" s="803"/>
      <c r="Y43" s="804"/>
      <c r="Z43" s="805"/>
      <c r="AA43" s="805"/>
      <c r="AB43" s="805"/>
      <c r="AC43" s="806"/>
      <c r="AD43" s="814"/>
      <c r="AE43" s="815"/>
      <c r="AF43" s="816"/>
      <c r="AG43" s="74" t="s">
        <v>268</v>
      </c>
      <c r="AH43" s="75"/>
      <c r="AI43" s="75"/>
      <c r="AJ43" s="75"/>
      <c r="AK43" s="775"/>
      <c r="AL43" s="775"/>
      <c r="AM43" s="775"/>
      <c r="AN43" s="775"/>
      <c r="AO43" s="775"/>
      <c r="AP43" s="775"/>
      <c r="AQ43" s="775"/>
      <c r="AR43" s="775"/>
      <c r="AS43" s="775"/>
      <c r="AT43" s="775"/>
      <c r="AU43" s="775"/>
      <c r="AV43" s="775"/>
      <c r="AW43" s="776"/>
      <c r="AX43" s="74" t="s">
        <v>262</v>
      </c>
      <c r="AY43" s="75"/>
      <c r="AZ43" s="75"/>
      <c r="BA43" s="775"/>
      <c r="BB43" s="775"/>
      <c r="BC43" s="775"/>
      <c r="BD43" s="775"/>
      <c r="BE43" s="775"/>
      <c r="BF43" s="775"/>
      <c r="BG43" s="775"/>
      <c r="BH43" s="775"/>
      <c r="BI43" s="775"/>
      <c r="BJ43" s="775"/>
      <c r="BK43" s="775"/>
      <c r="BL43" s="775"/>
      <c r="BM43" s="776"/>
      <c r="BN43" s="92"/>
      <c r="BR43" s="322"/>
      <c r="BS43" s="324"/>
      <c r="BT43" s="324"/>
    </row>
    <row r="44" spans="2:72" ht="18" customHeight="1">
      <c r="B44" s="46"/>
      <c r="C44" s="752"/>
      <c r="D44" s="753"/>
      <c r="E44" s="83"/>
      <c r="F44" s="44"/>
      <c r="G44" s="44"/>
      <c r="H44" s="44"/>
      <c r="I44" s="44"/>
      <c r="J44" s="84"/>
      <c r="K44" s="83"/>
      <c r="L44" s="44"/>
      <c r="M44" s="44"/>
      <c r="N44" s="44"/>
      <c r="O44" s="44"/>
      <c r="P44" s="44"/>
      <c r="Q44" s="44"/>
      <c r="R44" s="744"/>
      <c r="S44" s="745"/>
      <c r="T44" s="738"/>
      <c r="U44" s="739"/>
      <c r="V44" s="739"/>
      <c r="W44" s="739"/>
      <c r="X44" s="740"/>
      <c r="Y44" s="807"/>
      <c r="Z44" s="808"/>
      <c r="AA44" s="808"/>
      <c r="AB44" s="808"/>
      <c r="AC44" s="809"/>
      <c r="AD44" s="817"/>
      <c r="AE44" s="818"/>
      <c r="AF44" s="819"/>
      <c r="AG44" s="74" t="s">
        <v>265</v>
      </c>
      <c r="AH44" s="75"/>
      <c r="AI44" s="75"/>
      <c r="AJ44" s="75"/>
      <c r="AK44" s="615" t="s">
        <v>577</v>
      </c>
      <c r="AL44" s="615"/>
      <c r="AM44" s="615"/>
      <c r="AN44" s="615"/>
      <c r="AO44" s="615"/>
      <c r="AP44" s="615"/>
      <c r="AQ44" s="615"/>
      <c r="AR44" s="615"/>
      <c r="AS44" s="615"/>
      <c r="AT44" s="615"/>
      <c r="AU44" s="615"/>
      <c r="AV44" s="615"/>
      <c r="AW44" s="615"/>
      <c r="AX44" s="615"/>
      <c r="AY44" s="615"/>
      <c r="AZ44" s="615"/>
      <c r="BA44" s="615"/>
      <c r="BB44" s="615"/>
      <c r="BC44" s="615"/>
      <c r="BD44" s="615"/>
      <c r="BE44" s="615"/>
      <c r="BF44" s="615"/>
      <c r="BG44" s="615"/>
      <c r="BH44" s="615"/>
      <c r="BI44" s="615"/>
      <c r="BJ44" s="615"/>
      <c r="BK44" s="615"/>
      <c r="BL44" s="615"/>
      <c r="BM44" s="785"/>
      <c r="BN44" s="92"/>
      <c r="BR44" s="322"/>
      <c r="BS44" s="322"/>
      <c r="BT44" s="322"/>
    </row>
    <row r="45" spans="2:72" ht="18" customHeight="1">
      <c r="B45" s="46"/>
      <c r="C45" s="752"/>
      <c r="D45" s="753"/>
      <c r="E45" s="141"/>
      <c r="F45" s="142"/>
      <c r="G45" s="142"/>
      <c r="H45" s="142"/>
      <c r="I45" s="142"/>
      <c r="J45" s="143"/>
      <c r="K45" s="141" t="s">
        <v>364</v>
      </c>
      <c r="L45" s="142"/>
      <c r="M45" s="142"/>
      <c r="N45" s="142"/>
      <c r="O45" s="142"/>
      <c r="P45" s="142"/>
      <c r="Q45" s="142"/>
      <c r="R45" s="756">
        <v>1</v>
      </c>
      <c r="S45" s="757"/>
      <c r="T45" s="717"/>
      <c r="U45" s="718"/>
      <c r="V45" s="718"/>
      <c r="W45" s="718"/>
      <c r="X45" s="718"/>
      <c r="Y45" s="719"/>
      <c r="Z45" s="718"/>
      <c r="AA45" s="718"/>
      <c r="AB45" s="718"/>
      <c r="AC45" s="720"/>
      <c r="AD45" s="793"/>
      <c r="AE45" s="795"/>
      <c r="AF45" s="794"/>
      <c r="AG45" s="144" t="s">
        <v>269</v>
      </c>
      <c r="AH45" s="145"/>
      <c r="AI45" s="145"/>
      <c r="AJ45" s="145"/>
      <c r="AK45" s="789"/>
      <c r="AL45" s="789"/>
      <c r="AM45" s="789"/>
      <c r="AN45" s="789"/>
      <c r="AO45" s="789"/>
      <c r="AP45" s="789"/>
      <c r="AQ45" s="789"/>
      <c r="AR45" s="789"/>
      <c r="AS45" s="789"/>
      <c r="AT45" s="789"/>
      <c r="AU45" s="789"/>
      <c r="AV45" s="789"/>
      <c r="AW45" s="790"/>
      <c r="AX45" s="144" t="s">
        <v>262</v>
      </c>
      <c r="AY45" s="145"/>
      <c r="AZ45" s="145"/>
      <c r="BA45" s="789"/>
      <c r="BB45" s="789"/>
      <c r="BC45" s="789"/>
      <c r="BD45" s="789"/>
      <c r="BE45" s="789"/>
      <c r="BF45" s="789"/>
      <c r="BG45" s="789"/>
      <c r="BH45" s="789"/>
      <c r="BI45" s="789"/>
      <c r="BJ45" s="789"/>
      <c r="BK45" s="789"/>
      <c r="BL45" s="789"/>
      <c r="BM45" s="790"/>
      <c r="BN45" s="92"/>
      <c r="BR45" s="322"/>
      <c r="BS45" s="322"/>
      <c r="BT45" s="322"/>
    </row>
    <row r="46" spans="2:72" ht="18" customHeight="1">
      <c r="B46" s="46"/>
      <c r="C46" s="752"/>
      <c r="D46" s="753"/>
      <c r="E46" s="146" t="s">
        <v>229</v>
      </c>
      <c r="F46" s="147"/>
      <c r="G46" s="147"/>
      <c r="H46" s="147"/>
      <c r="I46" s="147" t="s">
        <v>276</v>
      </c>
      <c r="J46" s="148"/>
      <c r="K46" s="146"/>
      <c r="L46" s="147"/>
      <c r="M46" s="147"/>
      <c r="N46" s="147"/>
      <c r="O46" s="147"/>
      <c r="P46" s="147"/>
      <c r="Q46" s="147"/>
      <c r="R46" s="758"/>
      <c r="S46" s="759"/>
      <c r="T46" s="607"/>
      <c r="U46" s="608"/>
      <c r="V46" s="608"/>
      <c r="W46" s="608"/>
      <c r="X46" s="608"/>
      <c r="Y46" s="716"/>
      <c r="Z46" s="608"/>
      <c r="AA46" s="608"/>
      <c r="AB46" s="608"/>
      <c r="AC46" s="609"/>
      <c r="AD46" s="793"/>
      <c r="AE46" s="795"/>
      <c r="AF46" s="794"/>
      <c r="AG46" s="144" t="s">
        <v>265</v>
      </c>
      <c r="AH46" s="145"/>
      <c r="AI46" s="145"/>
      <c r="AJ46" s="145"/>
      <c r="AK46" s="789"/>
      <c r="AL46" s="789"/>
      <c r="AM46" s="789"/>
      <c r="AN46" s="789"/>
      <c r="AO46" s="789"/>
      <c r="AP46" s="789"/>
      <c r="AQ46" s="789"/>
      <c r="AR46" s="789"/>
      <c r="AS46" s="789"/>
      <c r="AT46" s="789"/>
      <c r="AU46" s="789"/>
      <c r="AV46" s="789"/>
      <c r="AW46" s="789"/>
      <c r="AX46" s="789"/>
      <c r="AY46" s="789"/>
      <c r="AZ46" s="789"/>
      <c r="BA46" s="789"/>
      <c r="BB46" s="789"/>
      <c r="BC46" s="789"/>
      <c r="BD46" s="789"/>
      <c r="BE46" s="789"/>
      <c r="BF46" s="789"/>
      <c r="BG46" s="789"/>
      <c r="BH46" s="789"/>
      <c r="BI46" s="789"/>
      <c r="BJ46" s="789"/>
      <c r="BK46" s="789"/>
      <c r="BL46" s="789"/>
      <c r="BM46" s="790"/>
      <c r="BN46" s="92"/>
      <c r="BR46" s="322"/>
      <c r="BS46" s="322"/>
      <c r="BT46" s="322"/>
    </row>
    <row r="47" spans="2:72" ht="18" customHeight="1">
      <c r="B47" s="46"/>
      <c r="C47" s="752"/>
      <c r="D47" s="753"/>
      <c r="E47" s="146" t="s">
        <v>230</v>
      </c>
      <c r="F47" s="147"/>
      <c r="G47" s="147"/>
      <c r="H47" s="147"/>
      <c r="I47" s="147"/>
      <c r="J47" s="148"/>
      <c r="K47" s="146"/>
      <c r="L47" s="147"/>
      <c r="M47" s="147"/>
      <c r="N47" s="147"/>
      <c r="O47" s="147"/>
      <c r="P47" s="147"/>
      <c r="Q47" s="147"/>
      <c r="R47" s="760">
        <v>2</v>
      </c>
      <c r="S47" s="761"/>
      <c r="T47" s="717"/>
      <c r="U47" s="718"/>
      <c r="V47" s="718"/>
      <c r="W47" s="718"/>
      <c r="X47" s="718"/>
      <c r="Y47" s="719"/>
      <c r="Z47" s="718"/>
      <c r="AA47" s="718"/>
      <c r="AB47" s="718"/>
      <c r="AC47" s="720"/>
      <c r="AD47" s="793"/>
      <c r="AE47" s="795"/>
      <c r="AF47" s="794"/>
      <c r="AG47" s="144" t="s">
        <v>269</v>
      </c>
      <c r="AH47" s="145"/>
      <c r="AI47" s="145"/>
      <c r="AJ47" s="145"/>
      <c r="AK47" s="789"/>
      <c r="AL47" s="789"/>
      <c r="AM47" s="789"/>
      <c r="AN47" s="789"/>
      <c r="AO47" s="789"/>
      <c r="AP47" s="789"/>
      <c r="AQ47" s="789"/>
      <c r="AR47" s="789"/>
      <c r="AS47" s="789"/>
      <c r="AT47" s="789"/>
      <c r="AU47" s="789"/>
      <c r="AV47" s="789"/>
      <c r="AW47" s="790"/>
      <c r="AX47" s="144" t="s">
        <v>262</v>
      </c>
      <c r="AY47" s="145"/>
      <c r="AZ47" s="145"/>
      <c r="BA47" s="789"/>
      <c r="BB47" s="789"/>
      <c r="BC47" s="789"/>
      <c r="BD47" s="789"/>
      <c r="BE47" s="789"/>
      <c r="BF47" s="789"/>
      <c r="BG47" s="789"/>
      <c r="BH47" s="789"/>
      <c r="BI47" s="789"/>
      <c r="BJ47" s="789"/>
      <c r="BK47" s="789"/>
      <c r="BL47" s="789"/>
      <c r="BM47" s="790"/>
      <c r="BN47" s="92"/>
      <c r="BR47" s="322"/>
      <c r="BS47" s="322"/>
      <c r="BT47" s="322"/>
    </row>
    <row r="48" spans="2:72" ht="18" customHeight="1">
      <c r="B48" s="46"/>
      <c r="C48" s="752"/>
      <c r="D48" s="753"/>
      <c r="E48" s="149"/>
      <c r="F48" s="150"/>
      <c r="G48" s="150"/>
      <c r="H48" s="150"/>
      <c r="I48" s="150"/>
      <c r="J48" s="151"/>
      <c r="K48" s="149"/>
      <c r="L48" s="150"/>
      <c r="M48" s="150"/>
      <c r="N48" s="150"/>
      <c r="O48" s="150"/>
      <c r="P48" s="150"/>
      <c r="Q48" s="150"/>
      <c r="R48" s="758"/>
      <c r="S48" s="759"/>
      <c r="T48" s="607"/>
      <c r="U48" s="608"/>
      <c r="V48" s="608"/>
      <c r="W48" s="608"/>
      <c r="X48" s="608"/>
      <c r="Y48" s="716"/>
      <c r="Z48" s="608"/>
      <c r="AA48" s="608"/>
      <c r="AB48" s="608"/>
      <c r="AC48" s="609"/>
      <c r="AD48" s="793"/>
      <c r="AE48" s="795"/>
      <c r="AF48" s="794"/>
      <c r="AG48" s="144" t="s">
        <v>265</v>
      </c>
      <c r="AH48" s="145"/>
      <c r="AI48" s="145"/>
      <c r="AJ48" s="145"/>
      <c r="AK48" s="789"/>
      <c r="AL48" s="789"/>
      <c r="AM48" s="789"/>
      <c r="AN48" s="789"/>
      <c r="AO48" s="789"/>
      <c r="AP48" s="789"/>
      <c r="AQ48" s="789"/>
      <c r="AR48" s="789"/>
      <c r="AS48" s="789"/>
      <c r="AT48" s="789"/>
      <c r="AU48" s="789"/>
      <c r="AV48" s="789"/>
      <c r="AW48" s="789"/>
      <c r="AX48" s="789"/>
      <c r="AY48" s="789"/>
      <c r="AZ48" s="789"/>
      <c r="BA48" s="789"/>
      <c r="BB48" s="789"/>
      <c r="BC48" s="789"/>
      <c r="BD48" s="789"/>
      <c r="BE48" s="789"/>
      <c r="BF48" s="789"/>
      <c r="BG48" s="789"/>
      <c r="BH48" s="789"/>
      <c r="BI48" s="789"/>
      <c r="BJ48" s="789"/>
      <c r="BK48" s="789"/>
      <c r="BL48" s="789"/>
      <c r="BM48" s="790"/>
      <c r="BN48" s="92"/>
      <c r="BR48" s="322"/>
      <c r="BS48" s="322"/>
      <c r="BT48" s="322"/>
    </row>
    <row r="49" spans="2:72" ht="18" customHeight="1">
      <c r="B49" s="46"/>
      <c r="C49" s="752"/>
      <c r="D49" s="753"/>
      <c r="E49" s="141"/>
      <c r="F49" s="142"/>
      <c r="G49" s="142"/>
      <c r="H49" s="142"/>
      <c r="I49" s="142"/>
      <c r="J49" s="143"/>
      <c r="K49" s="141" t="s">
        <v>247</v>
      </c>
      <c r="L49" s="142"/>
      <c r="M49" s="142"/>
      <c r="N49" s="142"/>
      <c r="O49" s="142"/>
      <c r="P49" s="142"/>
      <c r="Q49" s="142"/>
      <c r="R49" s="756">
        <v>1</v>
      </c>
      <c r="S49" s="757"/>
      <c r="T49" s="717"/>
      <c r="U49" s="718"/>
      <c r="V49" s="718"/>
      <c r="W49" s="718"/>
      <c r="X49" s="718"/>
      <c r="Y49" s="719"/>
      <c r="Z49" s="718"/>
      <c r="AA49" s="718"/>
      <c r="AB49" s="718"/>
      <c r="AC49" s="720"/>
      <c r="AD49" s="793"/>
      <c r="AE49" s="795"/>
      <c r="AF49" s="794"/>
      <c r="AG49" s="144" t="s">
        <v>269</v>
      </c>
      <c r="AH49" s="145"/>
      <c r="AI49" s="145"/>
      <c r="AJ49" s="145"/>
      <c r="AK49" s="789"/>
      <c r="AL49" s="789"/>
      <c r="AM49" s="789"/>
      <c r="AN49" s="789"/>
      <c r="AO49" s="789"/>
      <c r="AP49" s="789"/>
      <c r="AQ49" s="789"/>
      <c r="AR49" s="789"/>
      <c r="AS49" s="789"/>
      <c r="AT49" s="789"/>
      <c r="AU49" s="789"/>
      <c r="AV49" s="789"/>
      <c r="AW49" s="790"/>
      <c r="AX49" s="144" t="s">
        <v>262</v>
      </c>
      <c r="AY49" s="145"/>
      <c r="AZ49" s="145"/>
      <c r="BA49" s="789"/>
      <c r="BB49" s="789"/>
      <c r="BC49" s="789"/>
      <c r="BD49" s="789"/>
      <c r="BE49" s="789"/>
      <c r="BF49" s="789"/>
      <c r="BG49" s="789"/>
      <c r="BH49" s="789"/>
      <c r="BI49" s="789"/>
      <c r="BJ49" s="789"/>
      <c r="BK49" s="789"/>
      <c r="BL49" s="789"/>
      <c r="BM49" s="790"/>
      <c r="BN49" s="92"/>
      <c r="BR49" s="322"/>
      <c r="BS49" s="322"/>
      <c r="BT49" s="322"/>
    </row>
    <row r="50" spans="2:72" ht="18" customHeight="1">
      <c r="B50" s="46"/>
      <c r="C50" s="752"/>
      <c r="D50" s="753"/>
      <c r="E50" s="146" t="s">
        <v>231</v>
      </c>
      <c r="F50" s="147"/>
      <c r="G50" s="147"/>
      <c r="H50" s="147"/>
      <c r="I50" s="147" t="s">
        <v>276</v>
      </c>
      <c r="J50" s="148"/>
      <c r="K50" s="146"/>
      <c r="L50" s="147"/>
      <c r="M50" s="147"/>
      <c r="N50" s="147"/>
      <c r="O50" s="147"/>
      <c r="P50" s="147"/>
      <c r="Q50" s="147"/>
      <c r="R50" s="758"/>
      <c r="S50" s="759"/>
      <c r="T50" s="607"/>
      <c r="U50" s="608"/>
      <c r="V50" s="608"/>
      <c r="W50" s="608"/>
      <c r="X50" s="608"/>
      <c r="Y50" s="716"/>
      <c r="Z50" s="608"/>
      <c r="AA50" s="608"/>
      <c r="AB50" s="608"/>
      <c r="AC50" s="609"/>
      <c r="AD50" s="793"/>
      <c r="AE50" s="795"/>
      <c r="AF50" s="794"/>
      <c r="AG50" s="144" t="s">
        <v>265</v>
      </c>
      <c r="AH50" s="145"/>
      <c r="AI50" s="145"/>
      <c r="AJ50" s="145"/>
      <c r="AK50" s="789"/>
      <c r="AL50" s="789"/>
      <c r="AM50" s="789"/>
      <c r="AN50" s="789"/>
      <c r="AO50" s="789"/>
      <c r="AP50" s="789"/>
      <c r="AQ50" s="789"/>
      <c r="AR50" s="789"/>
      <c r="AS50" s="789"/>
      <c r="AT50" s="789"/>
      <c r="AU50" s="789"/>
      <c r="AV50" s="789"/>
      <c r="AW50" s="789"/>
      <c r="AX50" s="789"/>
      <c r="AY50" s="789"/>
      <c r="AZ50" s="789"/>
      <c r="BA50" s="789"/>
      <c r="BB50" s="789"/>
      <c r="BC50" s="789"/>
      <c r="BD50" s="789"/>
      <c r="BE50" s="789"/>
      <c r="BF50" s="789"/>
      <c r="BG50" s="789"/>
      <c r="BH50" s="789"/>
      <c r="BI50" s="789"/>
      <c r="BJ50" s="789"/>
      <c r="BK50" s="789"/>
      <c r="BL50" s="789"/>
      <c r="BM50" s="790"/>
      <c r="BN50" s="92"/>
      <c r="BR50" s="322"/>
      <c r="BS50" s="322"/>
      <c r="BT50" s="322"/>
    </row>
    <row r="51" spans="2:72" ht="18" customHeight="1">
      <c r="B51" s="46"/>
      <c r="C51" s="752"/>
      <c r="D51" s="753"/>
      <c r="E51" s="146" t="s">
        <v>232</v>
      </c>
      <c r="F51" s="147"/>
      <c r="G51" s="147"/>
      <c r="H51" s="147"/>
      <c r="I51" s="147"/>
      <c r="J51" s="148"/>
      <c r="K51" s="146"/>
      <c r="L51" s="147"/>
      <c r="M51" s="147"/>
      <c r="N51" s="147"/>
      <c r="O51" s="147"/>
      <c r="P51" s="147"/>
      <c r="Q51" s="147"/>
      <c r="R51" s="760">
        <v>2</v>
      </c>
      <c r="S51" s="761"/>
      <c r="T51" s="717"/>
      <c r="U51" s="718"/>
      <c r="V51" s="718"/>
      <c r="W51" s="718"/>
      <c r="X51" s="718"/>
      <c r="Y51" s="719"/>
      <c r="Z51" s="718"/>
      <c r="AA51" s="718"/>
      <c r="AB51" s="718"/>
      <c r="AC51" s="720"/>
      <c r="AD51" s="793"/>
      <c r="AE51" s="795"/>
      <c r="AF51" s="794"/>
      <c r="AG51" s="144" t="s">
        <v>269</v>
      </c>
      <c r="AH51" s="145"/>
      <c r="AI51" s="145"/>
      <c r="AJ51" s="145"/>
      <c r="AK51" s="789"/>
      <c r="AL51" s="789"/>
      <c r="AM51" s="789"/>
      <c r="AN51" s="789"/>
      <c r="AO51" s="789"/>
      <c r="AP51" s="789"/>
      <c r="AQ51" s="789"/>
      <c r="AR51" s="789"/>
      <c r="AS51" s="789"/>
      <c r="AT51" s="789"/>
      <c r="AU51" s="789"/>
      <c r="AV51" s="789"/>
      <c r="AW51" s="790"/>
      <c r="AX51" s="144" t="s">
        <v>262</v>
      </c>
      <c r="AY51" s="145"/>
      <c r="AZ51" s="145"/>
      <c r="BA51" s="789"/>
      <c r="BB51" s="789"/>
      <c r="BC51" s="789"/>
      <c r="BD51" s="789"/>
      <c r="BE51" s="789"/>
      <c r="BF51" s="789"/>
      <c r="BG51" s="789"/>
      <c r="BH51" s="789"/>
      <c r="BI51" s="789"/>
      <c r="BJ51" s="789"/>
      <c r="BK51" s="789"/>
      <c r="BL51" s="789"/>
      <c r="BM51" s="790"/>
      <c r="BN51" s="92"/>
      <c r="BR51" s="322"/>
      <c r="BS51" s="322"/>
      <c r="BT51" s="322"/>
    </row>
    <row r="52" spans="2:72" ht="18" customHeight="1">
      <c r="B52" s="46"/>
      <c r="C52" s="752"/>
      <c r="D52" s="753"/>
      <c r="E52" s="149"/>
      <c r="F52" s="150"/>
      <c r="G52" s="150"/>
      <c r="H52" s="150"/>
      <c r="I52" s="150"/>
      <c r="J52" s="151"/>
      <c r="K52" s="149"/>
      <c r="L52" s="150"/>
      <c r="M52" s="150"/>
      <c r="N52" s="150"/>
      <c r="O52" s="150"/>
      <c r="P52" s="147"/>
      <c r="Q52" s="150"/>
      <c r="R52" s="758"/>
      <c r="S52" s="759"/>
      <c r="T52" s="607"/>
      <c r="U52" s="608"/>
      <c r="V52" s="608"/>
      <c r="W52" s="608"/>
      <c r="X52" s="608"/>
      <c r="Y52" s="716"/>
      <c r="Z52" s="608"/>
      <c r="AA52" s="608"/>
      <c r="AB52" s="608"/>
      <c r="AC52" s="609"/>
      <c r="AD52" s="793"/>
      <c r="AE52" s="795"/>
      <c r="AF52" s="794"/>
      <c r="AG52" s="144" t="s">
        <v>265</v>
      </c>
      <c r="AH52" s="145"/>
      <c r="AI52" s="145"/>
      <c r="AJ52" s="145"/>
      <c r="AK52" s="789"/>
      <c r="AL52" s="789"/>
      <c r="AM52" s="789"/>
      <c r="AN52" s="789"/>
      <c r="AO52" s="789"/>
      <c r="AP52" s="789"/>
      <c r="AQ52" s="789"/>
      <c r="AR52" s="789"/>
      <c r="AS52" s="789"/>
      <c r="AT52" s="789"/>
      <c r="AU52" s="789"/>
      <c r="AV52" s="789"/>
      <c r="AW52" s="789"/>
      <c r="AX52" s="789"/>
      <c r="AY52" s="789"/>
      <c r="AZ52" s="789"/>
      <c r="BA52" s="789"/>
      <c r="BB52" s="789"/>
      <c r="BC52" s="789"/>
      <c r="BD52" s="789"/>
      <c r="BE52" s="789"/>
      <c r="BF52" s="789"/>
      <c r="BG52" s="789"/>
      <c r="BH52" s="789"/>
      <c r="BI52" s="789"/>
      <c r="BJ52" s="789"/>
      <c r="BK52" s="789"/>
      <c r="BL52" s="789"/>
      <c r="BM52" s="790"/>
      <c r="BN52" s="92"/>
      <c r="BR52" s="322"/>
      <c r="BS52" s="322"/>
      <c r="BT52" s="322"/>
    </row>
    <row r="53" spans="2:72" ht="18" customHeight="1">
      <c r="B53" s="46"/>
      <c r="C53" s="752"/>
      <c r="D53" s="753"/>
      <c r="E53" s="76" t="s">
        <v>233</v>
      </c>
      <c r="F53" s="77"/>
      <c r="G53" s="77"/>
      <c r="H53" s="77"/>
      <c r="I53" s="77"/>
      <c r="J53" s="77"/>
      <c r="K53" s="77"/>
      <c r="L53" s="77"/>
      <c r="M53" s="77"/>
      <c r="N53" s="77"/>
      <c r="O53" s="77"/>
      <c r="P53" s="77"/>
      <c r="Q53" s="77"/>
      <c r="R53" s="76"/>
      <c r="S53" s="78"/>
      <c r="T53" s="705" t="s">
        <v>683</v>
      </c>
      <c r="U53" s="706"/>
      <c r="V53" s="706"/>
      <c r="W53" s="706"/>
      <c r="X53" s="707"/>
      <c r="Y53" s="710" t="s">
        <v>684</v>
      </c>
      <c r="Z53" s="711"/>
      <c r="AA53" s="711"/>
      <c r="AB53" s="711"/>
      <c r="AC53" s="712"/>
      <c r="AD53" s="810">
        <v>3</v>
      </c>
      <c r="AE53" s="811"/>
      <c r="AF53" s="812"/>
      <c r="AG53" s="74" t="s">
        <v>270</v>
      </c>
      <c r="AH53" s="75"/>
      <c r="AI53" s="75"/>
      <c r="AJ53" s="75"/>
      <c r="AK53" s="786" t="s">
        <v>698</v>
      </c>
      <c r="AL53" s="786"/>
      <c r="AM53" s="786"/>
      <c r="AN53" s="786"/>
      <c r="AO53" s="786"/>
      <c r="AP53" s="786"/>
      <c r="AQ53" s="786"/>
      <c r="AR53" s="786"/>
      <c r="AS53" s="786"/>
      <c r="AT53" s="786"/>
      <c r="AU53" s="786"/>
      <c r="AV53" s="786"/>
      <c r="AW53" s="787"/>
      <c r="AX53" s="74" t="s">
        <v>262</v>
      </c>
      <c r="AY53" s="75"/>
      <c r="AZ53" s="75"/>
      <c r="BA53" s="786" t="s">
        <v>699</v>
      </c>
      <c r="BB53" s="786"/>
      <c r="BC53" s="786"/>
      <c r="BD53" s="786"/>
      <c r="BE53" s="786"/>
      <c r="BF53" s="786"/>
      <c r="BG53" s="786"/>
      <c r="BH53" s="786"/>
      <c r="BI53" s="786"/>
      <c r="BJ53" s="786"/>
      <c r="BK53" s="786"/>
      <c r="BL53" s="786"/>
      <c r="BM53" s="787"/>
      <c r="BN53" s="92"/>
      <c r="BR53" s="322">
        <v>6</v>
      </c>
      <c r="BS53" s="324">
        <f>COUNTA(I54)+COUNTA(T53)+COUNTA(Y53)+COUNTA(AD53)+COUNTA(AK53)+COUNTA(BA53)</f>
        <v>6</v>
      </c>
      <c r="BT53" s="324">
        <f>BR53-BS53</f>
        <v>0</v>
      </c>
    </row>
    <row r="54" spans="2:72" ht="18" customHeight="1">
      <c r="B54" s="46"/>
      <c r="C54" s="752"/>
      <c r="D54" s="753"/>
      <c r="E54" s="83" t="s">
        <v>234</v>
      </c>
      <c r="F54" s="44"/>
      <c r="G54" s="44"/>
      <c r="H54" s="44"/>
      <c r="I54" s="645" t="s">
        <v>685</v>
      </c>
      <c r="J54" s="645"/>
      <c r="K54" s="645"/>
      <c r="L54" s="645"/>
      <c r="M54" s="645"/>
      <c r="N54" s="645"/>
      <c r="O54" s="645"/>
      <c r="P54" s="44" t="s">
        <v>365</v>
      </c>
      <c r="Q54" s="44"/>
      <c r="R54" s="83"/>
      <c r="S54" s="84"/>
      <c r="T54" s="708"/>
      <c r="U54" s="645"/>
      <c r="V54" s="645"/>
      <c r="W54" s="645"/>
      <c r="X54" s="709"/>
      <c r="Y54" s="713"/>
      <c r="Z54" s="714"/>
      <c r="AA54" s="714"/>
      <c r="AB54" s="714"/>
      <c r="AC54" s="715"/>
      <c r="AD54" s="461"/>
      <c r="AE54" s="426"/>
      <c r="AF54" s="813"/>
      <c r="AG54" s="74" t="s">
        <v>265</v>
      </c>
      <c r="AH54" s="75"/>
      <c r="AI54" s="75"/>
      <c r="AJ54" s="75"/>
      <c r="AK54" s="615" t="s">
        <v>700</v>
      </c>
      <c r="AL54" s="615"/>
      <c r="AM54" s="615"/>
      <c r="AN54" s="615"/>
      <c r="AO54" s="615"/>
      <c r="AP54" s="615"/>
      <c r="AQ54" s="615"/>
      <c r="AR54" s="615"/>
      <c r="AS54" s="615"/>
      <c r="AT54" s="615"/>
      <c r="AU54" s="615"/>
      <c r="AV54" s="615"/>
      <c r="AW54" s="615"/>
      <c r="AX54" s="615"/>
      <c r="AY54" s="615"/>
      <c r="AZ54" s="615"/>
      <c r="BA54" s="615"/>
      <c r="BB54" s="615"/>
      <c r="BC54" s="615"/>
      <c r="BD54" s="615"/>
      <c r="BE54" s="615"/>
      <c r="BF54" s="615"/>
      <c r="BG54" s="615"/>
      <c r="BH54" s="615"/>
      <c r="BI54" s="615"/>
      <c r="BJ54" s="615"/>
      <c r="BK54" s="615"/>
      <c r="BL54" s="615"/>
      <c r="BM54" s="785"/>
      <c r="BN54" s="92"/>
      <c r="BR54" s="322"/>
      <c r="BS54" s="322"/>
      <c r="BT54" s="322"/>
    </row>
    <row r="55" spans="2:72" ht="18" customHeight="1">
      <c r="B55" s="46"/>
      <c r="C55" s="752"/>
      <c r="D55" s="753"/>
      <c r="E55" s="81" t="s">
        <v>235</v>
      </c>
      <c r="R55" s="81"/>
      <c r="S55" s="82"/>
      <c r="T55" s="705" t="s">
        <v>683</v>
      </c>
      <c r="U55" s="706"/>
      <c r="V55" s="706"/>
      <c r="W55" s="706"/>
      <c r="X55" s="707"/>
      <c r="Y55" s="710" t="s">
        <v>684</v>
      </c>
      <c r="Z55" s="711"/>
      <c r="AA55" s="711"/>
      <c r="AB55" s="711"/>
      <c r="AC55" s="712"/>
      <c r="AD55" s="810">
        <v>3</v>
      </c>
      <c r="AE55" s="811"/>
      <c r="AF55" s="812"/>
      <c r="AG55" s="74" t="s">
        <v>270</v>
      </c>
      <c r="AH55" s="75"/>
      <c r="AI55" s="75"/>
      <c r="AJ55" s="75"/>
      <c r="AK55" s="786" t="s">
        <v>701</v>
      </c>
      <c r="AL55" s="786"/>
      <c r="AM55" s="786"/>
      <c r="AN55" s="786"/>
      <c r="AO55" s="786"/>
      <c r="AP55" s="786"/>
      <c r="AQ55" s="786"/>
      <c r="AR55" s="786"/>
      <c r="AS55" s="786"/>
      <c r="AT55" s="786"/>
      <c r="AU55" s="786"/>
      <c r="AV55" s="786"/>
      <c r="AW55" s="787"/>
      <c r="AX55" s="74" t="s">
        <v>262</v>
      </c>
      <c r="AY55" s="75"/>
      <c r="AZ55" s="75"/>
      <c r="BA55" s="786" t="s">
        <v>702</v>
      </c>
      <c r="BB55" s="786"/>
      <c r="BC55" s="786"/>
      <c r="BD55" s="786"/>
      <c r="BE55" s="786"/>
      <c r="BF55" s="786"/>
      <c r="BG55" s="786"/>
      <c r="BH55" s="786"/>
      <c r="BI55" s="786"/>
      <c r="BJ55" s="786"/>
      <c r="BK55" s="786"/>
      <c r="BL55" s="786"/>
      <c r="BM55" s="787"/>
      <c r="BN55" s="92"/>
      <c r="BR55" s="322">
        <v>6</v>
      </c>
      <c r="BS55" s="324">
        <f>COUNTA(I56)+COUNTA(T55)+COUNTA(Y55)+COUNTA(AD55)+COUNTA(AK55)+COUNTA(BA55)</f>
        <v>6</v>
      </c>
      <c r="BT55" s="324">
        <f>BR55-BS55</f>
        <v>0</v>
      </c>
    </row>
    <row r="56" spans="2:72" ht="18" customHeight="1">
      <c r="B56" s="46"/>
      <c r="C56" s="754"/>
      <c r="D56" s="755"/>
      <c r="E56" s="83" t="s">
        <v>236</v>
      </c>
      <c r="F56" s="44"/>
      <c r="G56" s="44"/>
      <c r="H56" s="44"/>
      <c r="I56" s="645" t="s">
        <v>766</v>
      </c>
      <c r="J56" s="645"/>
      <c r="K56" s="645"/>
      <c r="L56" s="645"/>
      <c r="M56" s="645"/>
      <c r="N56" s="645"/>
      <c r="O56" s="645"/>
      <c r="P56" s="44" t="s">
        <v>365</v>
      </c>
      <c r="Q56" s="44"/>
      <c r="R56" s="83"/>
      <c r="S56" s="84"/>
      <c r="T56" s="708"/>
      <c r="U56" s="645"/>
      <c r="V56" s="645"/>
      <c r="W56" s="645"/>
      <c r="X56" s="709"/>
      <c r="Y56" s="713"/>
      <c r="Z56" s="714"/>
      <c r="AA56" s="714"/>
      <c r="AB56" s="714"/>
      <c r="AC56" s="715"/>
      <c r="AD56" s="461"/>
      <c r="AE56" s="426"/>
      <c r="AF56" s="813"/>
      <c r="AG56" s="74" t="s">
        <v>265</v>
      </c>
      <c r="AH56" s="75"/>
      <c r="AI56" s="75"/>
      <c r="AJ56" s="75"/>
      <c r="AK56" s="615" t="s">
        <v>703</v>
      </c>
      <c r="AL56" s="615"/>
      <c r="AM56" s="615"/>
      <c r="AN56" s="615"/>
      <c r="AO56" s="615"/>
      <c r="AP56" s="615"/>
      <c r="AQ56" s="615"/>
      <c r="AR56" s="615"/>
      <c r="AS56" s="615"/>
      <c r="AT56" s="615"/>
      <c r="AU56" s="615"/>
      <c r="AV56" s="615"/>
      <c r="AW56" s="615"/>
      <c r="AX56" s="615"/>
      <c r="AY56" s="615"/>
      <c r="AZ56" s="615"/>
      <c r="BA56" s="615"/>
      <c r="BB56" s="615"/>
      <c r="BC56" s="615"/>
      <c r="BD56" s="615"/>
      <c r="BE56" s="615"/>
      <c r="BF56" s="615"/>
      <c r="BG56" s="615"/>
      <c r="BH56" s="615"/>
      <c r="BI56" s="615"/>
      <c r="BJ56" s="615"/>
      <c r="BK56" s="615"/>
      <c r="BL56" s="615"/>
      <c r="BM56" s="785"/>
      <c r="BN56" s="92"/>
      <c r="BR56" s="322"/>
      <c r="BS56" s="322"/>
      <c r="BT56" s="322"/>
    </row>
    <row r="57" spans="2:72" ht="18" customHeight="1">
      <c r="B57" s="46"/>
      <c r="E57" s="38" t="s">
        <v>277</v>
      </c>
      <c r="BN57" s="92"/>
      <c r="BR57" s="322"/>
      <c r="BS57" s="322"/>
      <c r="BT57" s="322"/>
    </row>
    <row r="58" spans="2:72" ht="18" customHeight="1">
      <c r="B58" s="46"/>
      <c r="C58" s="821" t="s">
        <v>237</v>
      </c>
      <c r="D58" s="424"/>
      <c r="E58" s="424"/>
      <c r="F58" s="424"/>
      <c r="G58" s="424"/>
      <c r="H58" s="424"/>
      <c r="I58" s="424"/>
      <c r="J58" s="424"/>
      <c r="K58" s="424"/>
      <c r="L58" s="424"/>
      <c r="M58" s="686"/>
      <c r="N58" s="74" t="s">
        <v>238</v>
      </c>
      <c r="O58" s="75"/>
      <c r="P58" s="75"/>
      <c r="Q58" s="75"/>
      <c r="R58" s="75"/>
      <c r="S58" s="75"/>
      <c r="T58" s="75"/>
      <c r="U58" s="75"/>
      <c r="V58" s="75"/>
      <c r="W58" s="75"/>
      <c r="X58" s="75"/>
      <c r="Y58" s="75"/>
      <c r="Z58" s="75"/>
      <c r="AA58" s="75"/>
      <c r="AB58" s="75"/>
      <c r="AC58" s="75"/>
      <c r="AD58" s="75"/>
      <c r="AE58" s="75"/>
      <c r="AF58" s="75"/>
      <c r="AG58" s="682" t="s">
        <v>667</v>
      </c>
      <c r="AH58" s="683"/>
      <c r="AI58" s="683"/>
      <c r="AJ58" s="683"/>
      <c r="AK58" s="683"/>
      <c r="AL58" s="683"/>
      <c r="AM58" s="683"/>
      <c r="AN58" s="683"/>
      <c r="AO58" s="683"/>
      <c r="AP58" s="683"/>
      <c r="AQ58" s="683"/>
      <c r="AR58" s="683"/>
      <c r="AS58" s="683"/>
      <c r="AT58" s="683"/>
      <c r="AU58" s="683"/>
      <c r="AV58" s="683"/>
      <c r="AW58" s="683"/>
      <c r="AX58" s="683"/>
      <c r="AY58" s="683"/>
      <c r="AZ58" s="683"/>
      <c r="BA58" s="683"/>
      <c r="BB58" s="683"/>
      <c r="BC58" s="683"/>
      <c r="BD58" s="683"/>
      <c r="BE58" s="683"/>
      <c r="BF58" s="683"/>
      <c r="BG58" s="683"/>
      <c r="BH58" s="683"/>
      <c r="BI58" s="683"/>
      <c r="BJ58" s="683"/>
      <c r="BK58" s="683"/>
      <c r="BL58" s="683"/>
      <c r="BM58" s="684"/>
      <c r="BN58" s="92"/>
      <c r="BR58" s="318">
        <v>1</v>
      </c>
      <c r="BS58" s="318">
        <f>IF(OR(AG58="（有無を選択して下さい）",AG58=""),0,COUNTA(AG58))</f>
        <v>1</v>
      </c>
      <c r="BT58" s="318">
        <f>BR58-BS58</f>
        <v>0</v>
      </c>
    </row>
    <row r="59" spans="2:72" ht="18" customHeight="1">
      <c r="B59" s="46"/>
      <c r="C59" s="576"/>
      <c r="D59" s="400"/>
      <c r="E59" s="400"/>
      <c r="F59" s="400"/>
      <c r="G59" s="400"/>
      <c r="H59" s="400"/>
      <c r="I59" s="400"/>
      <c r="J59" s="400"/>
      <c r="K59" s="400"/>
      <c r="L59" s="400"/>
      <c r="M59" s="401"/>
      <c r="N59" s="74" t="s">
        <v>239</v>
      </c>
      <c r="O59" s="75"/>
      <c r="P59" s="75"/>
      <c r="Q59" s="75"/>
      <c r="R59" s="75"/>
      <c r="S59" s="75"/>
      <c r="T59" s="75"/>
      <c r="U59" s="75"/>
      <c r="V59" s="75"/>
      <c r="W59" s="75"/>
      <c r="X59" s="75"/>
      <c r="Y59" s="75"/>
      <c r="Z59" s="75"/>
      <c r="AA59" s="75"/>
      <c r="AB59" s="75"/>
      <c r="AC59" s="75"/>
      <c r="AD59" s="75"/>
      <c r="AE59" s="75"/>
      <c r="AF59" s="75"/>
      <c r="AG59" s="682" t="s">
        <v>645</v>
      </c>
      <c r="AH59" s="683"/>
      <c r="AI59" s="683"/>
      <c r="AJ59" s="683"/>
      <c r="AK59" s="683"/>
      <c r="AL59" s="683"/>
      <c r="AM59" s="683"/>
      <c r="AN59" s="683"/>
      <c r="AO59" s="683"/>
      <c r="AP59" s="683"/>
      <c r="AQ59" s="683"/>
      <c r="AR59" s="683"/>
      <c r="AS59" s="683"/>
      <c r="AT59" s="683"/>
      <c r="AU59" s="683"/>
      <c r="AV59" s="683"/>
      <c r="AW59" s="683"/>
      <c r="AX59" s="683"/>
      <c r="AY59" s="683"/>
      <c r="AZ59" s="683"/>
      <c r="BA59" s="683"/>
      <c r="BB59" s="683"/>
      <c r="BC59" s="683"/>
      <c r="BD59" s="683"/>
      <c r="BE59" s="683"/>
      <c r="BF59" s="683"/>
      <c r="BG59" s="683"/>
      <c r="BH59" s="683"/>
      <c r="BI59" s="683"/>
      <c r="BJ59" s="683"/>
      <c r="BK59" s="683"/>
      <c r="BL59" s="683"/>
      <c r="BM59" s="684"/>
      <c r="BN59" s="92"/>
      <c r="BR59" s="318">
        <v>1</v>
      </c>
      <c r="BS59" s="318">
        <f t="shared" ref="BS59:BS61" si="3">IF(OR(AG59="（有無を選択して下さい）",AG59=""),0,COUNTA(AG59))</f>
        <v>1</v>
      </c>
      <c r="BT59" s="318">
        <f t="shared" ref="BT59:BT61" si="4">BR59-BS59</f>
        <v>0</v>
      </c>
    </row>
    <row r="60" spans="2:72" ht="18" customHeight="1">
      <c r="B60" s="46"/>
      <c r="C60" s="576"/>
      <c r="D60" s="400"/>
      <c r="E60" s="400"/>
      <c r="F60" s="400"/>
      <c r="G60" s="400"/>
      <c r="H60" s="400"/>
      <c r="I60" s="400"/>
      <c r="J60" s="400"/>
      <c r="K60" s="400"/>
      <c r="L60" s="400"/>
      <c r="M60" s="401"/>
      <c r="N60" s="74" t="s">
        <v>240</v>
      </c>
      <c r="O60" s="75"/>
      <c r="P60" s="75"/>
      <c r="Q60" s="75"/>
      <c r="R60" s="75"/>
      <c r="S60" s="75"/>
      <c r="T60" s="75"/>
      <c r="U60" s="75"/>
      <c r="V60" s="75"/>
      <c r="W60" s="75"/>
      <c r="X60" s="75"/>
      <c r="Y60" s="75"/>
      <c r="Z60" s="75"/>
      <c r="AA60" s="75"/>
      <c r="AB60" s="75"/>
      <c r="AC60" s="75"/>
      <c r="AD60" s="75"/>
      <c r="AE60" s="75"/>
      <c r="AF60" s="75"/>
      <c r="AG60" s="682" t="s">
        <v>645</v>
      </c>
      <c r="AH60" s="683"/>
      <c r="AI60" s="683"/>
      <c r="AJ60" s="683"/>
      <c r="AK60" s="683"/>
      <c r="AL60" s="683"/>
      <c r="AM60" s="683"/>
      <c r="AN60" s="683"/>
      <c r="AO60" s="683"/>
      <c r="AP60" s="683"/>
      <c r="AQ60" s="683"/>
      <c r="AR60" s="683"/>
      <c r="AS60" s="683"/>
      <c r="AT60" s="683"/>
      <c r="AU60" s="683"/>
      <c r="AV60" s="683"/>
      <c r="AW60" s="683"/>
      <c r="AX60" s="683"/>
      <c r="AY60" s="683"/>
      <c r="AZ60" s="683"/>
      <c r="BA60" s="683"/>
      <c r="BB60" s="683"/>
      <c r="BC60" s="683"/>
      <c r="BD60" s="683"/>
      <c r="BE60" s="683"/>
      <c r="BF60" s="683"/>
      <c r="BG60" s="683"/>
      <c r="BH60" s="683"/>
      <c r="BI60" s="683"/>
      <c r="BJ60" s="683"/>
      <c r="BK60" s="683"/>
      <c r="BL60" s="683"/>
      <c r="BM60" s="684"/>
      <c r="BN60" s="92"/>
      <c r="BR60" s="318">
        <v>1</v>
      </c>
      <c r="BS60" s="318">
        <f t="shared" si="3"/>
        <v>1</v>
      </c>
      <c r="BT60" s="318">
        <f t="shared" si="4"/>
        <v>0</v>
      </c>
    </row>
    <row r="61" spans="2:72" ht="18" customHeight="1">
      <c r="B61" s="46"/>
      <c r="C61" s="576"/>
      <c r="D61" s="400"/>
      <c r="E61" s="400"/>
      <c r="F61" s="400"/>
      <c r="G61" s="400"/>
      <c r="H61" s="400"/>
      <c r="I61" s="400"/>
      <c r="J61" s="400"/>
      <c r="K61" s="400"/>
      <c r="L61" s="400"/>
      <c r="M61" s="401"/>
      <c r="N61" s="76" t="s">
        <v>241</v>
      </c>
      <c r="O61" s="77"/>
      <c r="P61" s="77"/>
      <c r="Q61" s="77"/>
      <c r="R61" s="77"/>
      <c r="S61" s="77"/>
      <c r="T61" s="77"/>
      <c r="U61" s="77"/>
      <c r="V61" s="77"/>
      <c r="W61" s="77"/>
      <c r="X61" s="77"/>
      <c r="Y61" s="77"/>
      <c r="Z61" s="77"/>
      <c r="AA61" s="77"/>
      <c r="AB61" s="77"/>
      <c r="AC61" s="77"/>
      <c r="AD61" s="77"/>
      <c r="AE61" s="77"/>
      <c r="AF61" s="78"/>
      <c r="AG61" s="682" t="s">
        <v>645</v>
      </c>
      <c r="AH61" s="683"/>
      <c r="AI61" s="683"/>
      <c r="AJ61" s="683"/>
      <c r="AK61" s="683"/>
      <c r="AL61" s="683"/>
      <c r="AM61" s="683"/>
      <c r="AN61" s="683"/>
      <c r="AO61" s="683"/>
      <c r="AP61" s="683"/>
      <c r="AQ61" s="683"/>
      <c r="AR61" s="683"/>
      <c r="AS61" s="683"/>
      <c r="AT61" s="683"/>
      <c r="AU61" s="683"/>
      <c r="AV61" s="683"/>
      <c r="AW61" s="683"/>
      <c r="AX61" s="683"/>
      <c r="AY61" s="683"/>
      <c r="AZ61" s="683"/>
      <c r="BA61" s="683"/>
      <c r="BB61" s="683"/>
      <c r="BC61" s="683"/>
      <c r="BD61" s="683"/>
      <c r="BE61" s="683"/>
      <c r="BF61" s="683"/>
      <c r="BG61" s="683"/>
      <c r="BH61" s="683"/>
      <c r="BI61" s="683"/>
      <c r="BJ61" s="683"/>
      <c r="BK61" s="683"/>
      <c r="BL61" s="683"/>
      <c r="BM61" s="684"/>
      <c r="BN61" s="92"/>
      <c r="BR61" s="318">
        <v>1</v>
      </c>
      <c r="BS61" s="318">
        <f t="shared" si="3"/>
        <v>1</v>
      </c>
      <c r="BT61" s="318">
        <f t="shared" si="4"/>
        <v>0</v>
      </c>
    </row>
    <row r="62" spans="2:72" ht="18" customHeight="1">
      <c r="B62" s="46"/>
      <c r="C62" s="576"/>
      <c r="D62" s="400"/>
      <c r="E62" s="400"/>
      <c r="F62" s="400"/>
      <c r="G62" s="400"/>
      <c r="H62" s="400"/>
      <c r="I62" s="400"/>
      <c r="J62" s="400"/>
      <c r="K62" s="400"/>
      <c r="L62" s="400"/>
      <c r="M62" s="401"/>
      <c r="N62" s="81"/>
      <c r="AF62" s="82"/>
      <c r="AG62" s="74" t="s">
        <v>267</v>
      </c>
      <c r="AH62" s="75"/>
      <c r="AI62" s="75"/>
      <c r="AJ62" s="75"/>
      <c r="AK62" s="822"/>
      <c r="AL62" s="822"/>
      <c r="AM62" s="822"/>
      <c r="AN62" s="822"/>
      <c r="AO62" s="822"/>
      <c r="AP62" s="75" t="s">
        <v>272</v>
      </c>
      <c r="AQ62" s="75"/>
      <c r="AR62" s="75"/>
      <c r="AS62" s="75" t="s">
        <v>274</v>
      </c>
      <c r="AT62" s="75"/>
      <c r="AU62" s="75"/>
      <c r="AV62" s="75"/>
      <c r="AW62" s="75"/>
      <c r="AX62" s="822"/>
      <c r="AY62" s="822"/>
      <c r="AZ62" s="822"/>
      <c r="BA62" s="822"/>
      <c r="BB62" s="822"/>
      <c r="BC62" s="75" t="s">
        <v>55</v>
      </c>
      <c r="BD62" s="75"/>
      <c r="BE62" s="75"/>
      <c r="BF62" s="75"/>
      <c r="BG62" s="75"/>
      <c r="BH62" s="75"/>
      <c r="BI62" s="75"/>
      <c r="BJ62" s="75"/>
      <c r="BK62" s="75"/>
      <c r="BL62" s="75"/>
      <c r="BM62" s="101"/>
      <c r="BN62" s="92"/>
      <c r="BR62" s="318">
        <v>2</v>
      </c>
      <c r="BS62" s="318">
        <f>IF(OR(AG61="（有無を選択して下さい）",AG61="",AG61="無"),2,COUNTA(AK62)+COUNTA(AX62))</f>
        <v>2</v>
      </c>
      <c r="BT62" s="318">
        <f>BR62-BS62</f>
        <v>0</v>
      </c>
    </row>
    <row r="63" spans="2:72" ht="18" customHeight="1">
      <c r="B63" s="46"/>
      <c r="C63" s="576"/>
      <c r="D63" s="400"/>
      <c r="E63" s="400"/>
      <c r="F63" s="400"/>
      <c r="G63" s="400"/>
      <c r="H63" s="400"/>
      <c r="I63" s="400"/>
      <c r="J63" s="400"/>
      <c r="K63" s="400"/>
      <c r="L63" s="400"/>
      <c r="M63" s="401"/>
      <c r="N63" s="83"/>
      <c r="O63" s="44"/>
      <c r="P63" s="44"/>
      <c r="Q63" s="44"/>
      <c r="R63" s="44"/>
      <c r="S63" s="44"/>
      <c r="T63" s="44"/>
      <c r="U63" s="44"/>
      <c r="V63" s="44"/>
      <c r="W63" s="44"/>
      <c r="X63" s="44"/>
      <c r="Y63" s="44"/>
      <c r="Z63" s="44"/>
      <c r="AA63" s="44"/>
      <c r="AB63" s="44"/>
      <c r="AC63" s="44"/>
      <c r="AD63" s="44"/>
      <c r="AE63" s="44"/>
      <c r="AF63" s="84"/>
      <c r="AG63" s="74" t="s">
        <v>271</v>
      </c>
      <c r="AH63" s="75"/>
      <c r="AI63" s="75"/>
      <c r="AJ63" s="75"/>
      <c r="AK63" s="822"/>
      <c r="AL63" s="822"/>
      <c r="AM63" s="822"/>
      <c r="AN63" s="822"/>
      <c r="AO63" s="822"/>
      <c r="AP63" s="75" t="s">
        <v>273</v>
      </c>
      <c r="AQ63" s="75"/>
      <c r="AR63" s="75"/>
      <c r="AS63" s="75" t="s">
        <v>275</v>
      </c>
      <c r="AT63" s="75"/>
      <c r="AU63" s="75"/>
      <c r="AV63" s="75"/>
      <c r="AW63" s="75"/>
      <c r="AX63" s="822"/>
      <c r="AY63" s="822"/>
      <c r="AZ63" s="822"/>
      <c r="BA63" s="822"/>
      <c r="BB63" s="822"/>
      <c r="BC63" s="75" t="s">
        <v>57</v>
      </c>
      <c r="BD63" s="75"/>
      <c r="BE63" s="75"/>
      <c r="BF63" s="75"/>
      <c r="BG63" s="75"/>
      <c r="BH63" s="75"/>
      <c r="BI63" s="75"/>
      <c r="BJ63" s="75"/>
      <c r="BK63" s="75"/>
      <c r="BL63" s="75"/>
      <c r="BM63" s="101"/>
      <c r="BN63" s="92"/>
      <c r="BR63" s="318">
        <v>2</v>
      </c>
      <c r="BS63" s="318">
        <f>IF(OR(AG61="（有無を選択して下さい）",AG61="",AG61="無"),2,COUNTA(AK63)+COUNTA(AX63))</f>
        <v>2</v>
      </c>
      <c r="BT63" s="318">
        <f>BR63-BS63</f>
        <v>0</v>
      </c>
    </row>
    <row r="64" spans="2:72" ht="18" customHeight="1">
      <c r="B64" s="46"/>
      <c r="C64" s="603"/>
      <c r="D64" s="403"/>
      <c r="E64" s="403"/>
      <c r="F64" s="403"/>
      <c r="G64" s="403"/>
      <c r="H64" s="403"/>
      <c r="I64" s="403"/>
      <c r="J64" s="403"/>
      <c r="K64" s="403"/>
      <c r="L64" s="403"/>
      <c r="M64" s="404"/>
      <c r="N64" s="74" t="s">
        <v>242</v>
      </c>
      <c r="O64" s="75"/>
      <c r="P64" s="75"/>
      <c r="Q64" s="75"/>
      <c r="R64" s="75"/>
      <c r="S64" s="75"/>
      <c r="T64" s="75"/>
      <c r="U64" s="75"/>
      <c r="V64" s="75"/>
      <c r="W64" s="75"/>
      <c r="X64" s="75"/>
      <c r="Y64" s="75"/>
      <c r="Z64" s="75"/>
      <c r="AA64" s="75"/>
      <c r="AB64" s="75"/>
      <c r="AC64" s="75"/>
      <c r="AD64" s="75"/>
      <c r="AE64" s="75"/>
      <c r="AF64" s="75"/>
      <c r="AG64" s="774"/>
      <c r="AH64" s="775"/>
      <c r="AI64" s="775"/>
      <c r="AJ64" s="775"/>
      <c r="AK64" s="775"/>
      <c r="AL64" s="775"/>
      <c r="AM64" s="775"/>
      <c r="AN64" s="775"/>
      <c r="AO64" s="775"/>
      <c r="AP64" s="775"/>
      <c r="AQ64" s="775"/>
      <c r="AR64" s="775"/>
      <c r="AS64" s="775"/>
      <c r="AT64" s="775"/>
      <c r="AU64" s="775"/>
      <c r="AV64" s="775"/>
      <c r="AW64" s="775"/>
      <c r="AX64" s="775"/>
      <c r="AY64" s="775"/>
      <c r="AZ64" s="775"/>
      <c r="BA64" s="775"/>
      <c r="BB64" s="775"/>
      <c r="BC64" s="775"/>
      <c r="BD64" s="775"/>
      <c r="BE64" s="775"/>
      <c r="BF64" s="775"/>
      <c r="BG64" s="775"/>
      <c r="BH64" s="775"/>
      <c r="BI64" s="775"/>
      <c r="BJ64" s="775"/>
      <c r="BK64" s="775"/>
      <c r="BL64" s="775"/>
      <c r="BM64" s="776"/>
      <c r="BN64" s="92"/>
      <c r="BR64" s="322"/>
      <c r="BS64" s="322"/>
      <c r="BT64" s="322"/>
    </row>
    <row r="65" spans="2:72" ht="18" customHeight="1">
      <c r="B65" s="46"/>
      <c r="C65" s="106"/>
      <c r="D65" s="106"/>
      <c r="E65" s="106"/>
      <c r="F65" s="106"/>
      <c r="G65" s="106"/>
      <c r="H65" s="106"/>
      <c r="I65" s="106"/>
      <c r="J65" s="106"/>
      <c r="K65" s="106"/>
      <c r="L65" s="106"/>
      <c r="M65" s="106"/>
      <c r="BN65" s="92"/>
      <c r="BR65" s="322"/>
      <c r="BS65" s="322"/>
      <c r="BT65" s="322"/>
    </row>
    <row r="66" spans="2:72" ht="18" customHeight="1" thickBot="1">
      <c r="B66" s="107"/>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08"/>
      <c r="AY66" s="108"/>
      <c r="AZ66" s="108"/>
      <c r="BA66" s="108"/>
      <c r="BB66" s="108"/>
      <c r="BC66" s="108"/>
      <c r="BD66" s="108"/>
      <c r="BE66" s="108"/>
      <c r="BF66" s="108"/>
      <c r="BG66" s="108"/>
      <c r="BH66" s="108"/>
      <c r="BI66" s="108"/>
      <c r="BJ66" s="108"/>
      <c r="BK66" s="108"/>
      <c r="BL66" s="108"/>
      <c r="BM66" s="108"/>
      <c r="BN66" s="109"/>
      <c r="BR66" s="322"/>
      <c r="BS66" s="322"/>
      <c r="BT66" s="322"/>
    </row>
  </sheetData>
  <sheetProtection sheet="1" selectLockedCells="1"/>
  <mergeCells count="258">
    <mergeCell ref="I56:O56"/>
    <mergeCell ref="I54:O54"/>
    <mergeCell ref="AG64:BM64"/>
    <mergeCell ref="C58:M64"/>
    <mergeCell ref="AK39:AW39"/>
    <mergeCell ref="AK41:AW41"/>
    <mergeCell ref="AK62:AO62"/>
    <mergeCell ref="AK63:AO63"/>
    <mergeCell ref="AX62:BB62"/>
    <mergeCell ref="AX63:BB63"/>
    <mergeCell ref="AD39:AF40"/>
    <mergeCell ref="AG58:BM58"/>
    <mergeCell ref="AG59:BM59"/>
    <mergeCell ref="AG60:BM60"/>
    <mergeCell ref="AG61:BM61"/>
    <mergeCell ref="BA45:BM45"/>
    <mergeCell ref="AK43:AW43"/>
    <mergeCell ref="BA43:BM43"/>
    <mergeCell ref="BA51:BM51"/>
    <mergeCell ref="BA49:BM49"/>
    <mergeCell ref="AK56:BM56"/>
    <mergeCell ref="AK54:BM54"/>
    <mergeCell ref="AD53:AF54"/>
    <mergeCell ref="AD55:AF56"/>
    <mergeCell ref="AK32:BM32"/>
    <mergeCell ref="AK29:BM29"/>
    <mergeCell ref="AK30:AW30"/>
    <mergeCell ref="AK31:AW31"/>
    <mergeCell ref="AK33:AW33"/>
    <mergeCell ref="AK34:AW34"/>
    <mergeCell ref="BA30:BM30"/>
    <mergeCell ref="BA31:BM31"/>
    <mergeCell ref="T45:X45"/>
    <mergeCell ref="Y45:AC45"/>
    <mergeCell ref="BA39:BM39"/>
    <mergeCell ref="BA41:BM41"/>
    <mergeCell ref="AK40:BM40"/>
    <mergeCell ref="AK38:BM38"/>
    <mergeCell ref="AK35:BM35"/>
    <mergeCell ref="BA33:BM33"/>
    <mergeCell ref="BA34:BM34"/>
    <mergeCell ref="AD51:AF52"/>
    <mergeCell ref="AD49:AF50"/>
    <mergeCell ref="AD41:AF42"/>
    <mergeCell ref="AD43:AF44"/>
    <mergeCell ref="AD45:AF46"/>
    <mergeCell ref="Y30:AC30"/>
    <mergeCell ref="AD30:AF30"/>
    <mergeCell ref="T27:X27"/>
    <mergeCell ref="Y27:AC27"/>
    <mergeCell ref="T39:X40"/>
    <mergeCell ref="Y39:AC40"/>
    <mergeCell ref="R38:AF38"/>
    <mergeCell ref="R30:S31"/>
    <mergeCell ref="R29:AF29"/>
    <mergeCell ref="R32:AF32"/>
    <mergeCell ref="R35:AF35"/>
    <mergeCell ref="T36:X36"/>
    <mergeCell ref="Y36:AC36"/>
    <mergeCell ref="AD36:AF36"/>
    <mergeCell ref="T31:X31"/>
    <mergeCell ref="Y31:AC31"/>
    <mergeCell ref="AD31:AF31"/>
    <mergeCell ref="AD28:AF28"/>
    <mergeCell ref="T30:X30"/>
    <mergeCell ref="AK55:AW55"/>
    <mergeCell ref="AK53:AW53"/>
    <mergeCell ref="AK47:AW47"/>
    <mergeCell ref="AK45:AW45"/>
    <mergeCell ref="AK42:BM42"/>
    <mergeCell ref="AK51:AW51"/>
    <mergeCell ref="AK49:AW49"/>
    <mergeCell ref="Y52:AC52"/>
    <mergeCell ref="T49:X49"/>
    <mergeCell ref="Y49:AC49"/>
    <mergeCell ref="BA53:BM53"/>
    <mergeCell ref="AK52:BM52"/>
    <mergeCell ref="AK50:BM50"/>
    <mergeCell ref="AK48:BM48"/>
    <mergeCell ref="BA55:BM55"/>
    <mergeCell ref="AD47:AF48"/>
    <mergeCell ref="T52:X52"/>
    <mergeCell ref="BA47:BM47"/>
    <mergeCell ref="AK46:BM46"/>
    <mergeCell ref="AK44:BM44"/>
    <mergeCell ref="T41:X42"/>
    <mergeCell ref="Y41:AC42"/>
    <mergeCell ref="T43:X44"/>
    <mergeCell ref="Y43:AC44"/>
    <mergeCell ref="BA27:BM27"/>
    <mergeCell ref="BA28:BM28"/>
    <mergeCell ref="AK28:AW28"/>
    <mergeCell ref="BA36:BM36"/>
    <mergeCell ref="BA37:BM37"/>
    <mergeCell ref="AK36:AW36"/>
    <mergeCell ref="AK37:AW37"/>
    <mergeCell ref="AD25:AF25"/>
    <mergeCell ref="T33:X33"/>
    <mergeCell ref="Y33:AC33"/>
    <mergeCell ref="AD33:AF33"/>
    <mergeCell ref="T34:X34"/>
    <mergeCell ref="Y34:AC34"/>
    <mergeCell ref="AD34:AF34"/>
    <mergeCell ref="AD27:AF27"/>
    <mergeCell ref="T28:X28"/>
    <mergeCell ref="Y28:AC28"/>
    <mergeCell ref="R26:AF26"/>
    <mergeCell ref="AK25:AW25"/>
    <mergeCell ref="AK27:AW27"/>
    <mergeCell ref="T37:X37"/>
    <mergeCell ref="Y37:AC37"/>
    <mergeCell ref="AD37:AF37"/>
    <mergeCell ref="R27:S28"/>
    <mergeCell ref="BA22:BM22"/>
    <mergeCell ref="BA23:BM23"/>
    <mergeCell ref="BA24:BM24"/>
    <mergeCell ref="BA25:BM25"/>
    <mergeCell ref="AK26:BM26"/>
    <mergeCell ref="AD22:AF23"/>
    <mergeCell ref="AD24:AF24"/>
    <mergeCell ref="AK20:AW20"/>
    <mergeCell ref="AK22:AW22"/>
    <mergeCell ref="AK23:AW23"/>
    <mergeCell ref="AK24:AW24"/>
    <mergeCell ref="AK21:BM21"/>
    <mergeCell ref="AG19:BM19"/>
    <mergeCell ref="BH15:BM15"/>
    <mergeCell ref="AZ15:BG15"/>
    <mergeCell ref="AZ16:BD16"/>
    <mergeCell ref="BH16:BJ16"/>
    <mergeCell ref="T19:X19"/>
    <mergeCell ref="Y19:AC19"/>
    <mergeCell ref="AD19:AF19"/>
    <mergeCell ref="AD20:AF21"/>
    <mergeCell ref="AD16:AP16"/>
    <mergeCell ref="AD17:AP17"/>
    <mergeCell ref="T17:X17"/>
    <mergeCell ref="BA20:BM20"/>
    <mergeCell ref="T20:X21"/>
    <mergeCell ref="Y20:AC21"/>
    <mergeCell ref="BH8:BM8"/>
    <mergeCell ref="AS8:AY8"/>
    <mergeCell ref="AZ8:BG8"/>
    <mergeCell ref="AZ9:BD9"/>
    <mergeCell ref="AD15:AP15"/>
    <mergeCell ref="Y16:AC16"/>
    <mergeCell ref="AD8:AR8"/>
    <mergeCell ref="AL9:AP9"/>
    <mergeCell ref="AL10:AP10"/>
    <mergeCell ref="AL11:AP11"/>
    <mergeCell ref="AL12:AP12"/>
    <mergeCell ref="Y9:AC9"/>
    <mergeCell ref="Y10:AC10"/>
    <mergeCell ref="Y11:AC11"/>
    <mergeCell ref="Y12:AC12"/>
    <mergeCell ref="Y13:AC13"/>
    <mergeCell ref="Y14:AC14"/>
    <mergeCell ref="Y15:AC15"/>
    <mergeCell ref="BH13:BM13"/>
    <mergeCell ref="BH14:BM14"/>
    <mergeCell ref="AZ13:BG13"/>
    <mergeCell ref="AZ14:BG14"/>
    <mergeCell ref="AD9:AH9"/>
    <mergeCell ref="AD10:AH10"/>
    <mergeCell ref="K17:Q17"/>
    <mergeCell ref="AD11:AH11"/>
    <mergeCell ref="AD12:AH12"/>
    <mergeCell ref="AD13:AH13"/>
    <mergeCell ref="AS9:AW9"/>
    <mergeCell ref="AS10:AW10"/>
    <mergeCell ref="AL13:AP13"/>
    <mergeCell ref="AD14:AP14"/>
    <mergeCell ref="BH9:BM9"/>
    <mergeCell ref="BH10:BM10"/>
    <mergeCell ref="AS11:AY11"/>
    <mergeCell ref="AS12:AY12"/>
    <mergeCell ref="BH11:BJ11"/>
    <mergeCell ref="BH12:BJ12"/>
    <mergeCell ref="AZ10:BD10"/>
    <mergeCell ref="Y17:AC17"/>
    <mergeCell ref="T16:X16"/>
    <mergeCell ref="Y8:AC8"/>
    <mergeCell ref="R9:S9"/>
    <mergeCell ref="R10:S10"/>
    <mergeCell ref="R11:S11"/>
    <mergeCell ref="R13:S13"/>
    <mergeCell ref="K9:K10"/>
    <mergeCell ref="M10:P10"/>
    <mergeCell ref="M9:P9"/>
    <mergeCell ref="K11:Q12"/>
    <mergeCell ref="K13:Q15"/>
    <mergeCell ref="T8:X8"/>
    <mergeCell ref="T9:X9"/>
    <mergeCell ref="T10:X10"/>
    <mergeCell ref="T11:X11"/>
    <mergeCell ref="T12:X12"/>
    <mergeCell ref="T13:X13"/>
    <mergeCell ref="T14:X14"/>
    <mergeCell ref="T15:X15"/>
    <mergeCell ref="R8:S8"/>
    <mergeCell ref="R39:S40"/>
    <mergeCell ref="R41:S42"/>
    <mergeCell ref="R14:S14"/>
    <mergeCell ref="R17:S17"/>
    <mergeCell ref="R12:S12"/>
    <mergeCell ref="R15:S15"/>
    <mergeCell ref="R16:S16"/>
    <mergeCell ref="C19:D56"/>
    <mergeCell ref="R24:S24"/>
    <mergeCell ref="R25:S25"/>
    <mergeCell ref="R22:S23"/>
    <mergeCell ref="R20:S21"/>
    <mergeCell ref="R49:S50"/>
    <mergeCell ref="R51:S52"/>
    <mergeCell ref="R43:S44"/>
    <mergeCell ref="R45:S46"/>
    <mergeCell ref="R47:S48"/>
    <mergeCell ref="R33:S33"/>
    <mergeCell ref="R34:S34"/>
    <mergeCell ref="R36:S36"/>
    <mergeCell ref="R37:S37"/>
    <mergeCell ref="C8:J17"/>
    <mergeCell ref="K8:Q8"/>
    <mergeCell ref="K16:Q16"/>
    <mergeCell ref="T24:X24"/>
    <mergeCell ref="Y24:AC24"/>
    <mergeCell ref="T25:X25"/>
    <mergeCell ref="Y25:AC25"/>
    <mergeCell ref="E19:J19"/>
    <mergeCell ref="K19:Q19"/>
    <mergeCell ref="R19:S19"/>
    <mergeCell ref="E20:J20"/>
    <mergeCell ref="E21:J21"/>
    <mergeCell ref="T22:X23"/>
    <mergeCell ref="Y22:AC23"/>
    <mergeCell ref="B4:BN4"/>
    <mergeCell ref="B7:BN7"/>
    <mergeCell ref="BD2:BN2"/>
    <mergeCell ref="BA3:BC3"/>
    <mergeCell ref="BD3:BE3"/>
    <mergeCell ref="BF3:BG3"/>
    <mergeCell ref="BH3:BI3"/>
    <mergeCell ref="BJ3:BK3"/>
    <mergeCell ref="BL3:BM3"/>
    <mergeCell ref="T53:X54"/>
    <mergeCell ref="Y53:AC54"/>
    <mergeCell ref="T55:X56"/>
    <mergeCell ref="Y55:AC56"/>
    <mergeCell ref="T50:X50"/>
    <mergeCell ref="Y50:AC50"/>
    <mergeCell ref="T51:X51"/>
    <mergeCell ref="Y51:AC51"/>
    <mergeCell ref="T46:X46"/>
    <mergeCell ref="Y46:AC46"/>
    <mergeCell ref="T47:X47"/>
    <mergeCell ref="Y47:AC47"/>
    <mergeCell ref="T48:X48"/>
    <mergeCell ref="Y48:AC48"/>
  </mergeCells>
  <phoneticPr fontId="1"/>
  <conditionalFormatting sqref="AK62:AK63 AX62:AX63">
    <cfRule type="expression" dxfId="27" priority="2">
      <formula>$AG$61="有"</formula>
    </cfRule>
  </conditionalFormatting>
  <conditionalFormatting sqref="BA3 BF3 BJ3">
    <cfRule type="expression" dxfId="26" priority="1">
      <formula>AND(NOT(ISBLANK(BA3)),NOT(_xlfn.ISFORMULA(BA3)))</formula>
    </cfRule>
  </conditionalFormatting>
  <dataValidations count="1">
    <dataValidation type="list" allowBlank="1" showInputMessage="1" showErrorMessage="1" sqref="AG58:BM61" xr:uid="{92119695-0F75-432B-9B13-C74FC2736250}">
      <formula1>"（有無を選択して下さい）,有,無"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94E86-16E0-4AFC-98A1-ED4E8004E06E}">
  <sheetPr codeName="Sheet7"/>
  <dimension ref="B1:BU60"/>
  <sheetViews>
    <sheetView showGridLines="0" showRuler="0" topLeftCell="A15" zoomScaleNormal="100" zoomScaleSheetLayoutView="115" zoomScalePageLayoutView="70" workbookViewId="0">
      <selection activeCell="Y12" sqref="Y12:AL12"/>
    </sheetView>
  </sheetViews>
  <sheetFormatPr defaultColWidth="2" defaultRowHeight="18" customHeight="1" outlineLevelCol="1"/>
  <cols>
    <col min="1" max="66" width="2" style="1"/>
    <col min="67" max="67" width="26.58203125" style="1" customWidth="1"/>
    <col min="68" max="68" width="5.5" style="1" bestFit="1" customWidth="1"/>
    <col min="69" max="69" width="16.58203125" style="1" bestFit="1" customWidth="1"/>
    <col min="70" max="72" width="6.75" style="1" hidden="1" customWidth="1" outlineLevel="1"/>
    <col min="73" max="73" width="2" style="1" collapsed="1"/>
    <col min="74" max="16384" width="2" style="1"/>
  </cols>
  <sheetData>
    <row r="1" spans="2:72" ht="30" customHeight="1">
      <c r="BO1" s="317" t="s">
        <v>553</v>
      </c>
      <c r="BP1" s="319">
        <f>BT3</f>
        <v>0</v>
      </c>
      <c r="BQ1" s="317" t="s">
        <v>554</v>
      </c>
    </row>
    <row r="2" spans="2:72" ht="18" customHeight="1" thickBot="1">
      <c r="BD2" s="644" t="s">
        <v>284</v>
      </c>
      <c r="BE2" s="644"/>
      <c r="BF2" s="644"/>
      <c r="BG2" s="644"/>
      <c r="BH2" s="644"/>
      <c r="BI2" s="644"/>
      <c r="BJ2" s="644"/>
      <c r="BK2" s="644"/>
      <c r="BL2" s="644"/>
      <c r="BM2" s="644"/>
      <c r="BN2" s="644"/>
      <c r="BR2" s="315" t="s">
        <v>555</v>
      </c>
      <c r="BS2" s="315" t="s">
        <v>556</v>
      </c>
      <c r="BT2" s="315" t="s">
        <v>557</v>
      </c>
    </row>
    <row r="3" spans="2:72" ht="18" customHeight="1">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594">
        <f>IF(様式1!$BC$4="","",様式1!$BC$4)</f>
        <v>2026</v>
      </c>
      <c r="BB3" s="594"/>
      <c r="BC3" s="594"/>
      <c r="BD3" s="595" t="s">
        <v>10</v>
      </c>
      <c r="BE3" s="595"/>
      <c r="BF3" s="594">
        <f>IF(様式1!$BH$4="","",様式1!$BH$4)</f>
        <v>2</v>
      </c>
      <c r="BG3" s="594"/>
      <c r="BH3" s="595" t="s">
        <v>9</v>
      </c>
      <c r="BI3" s="595"/>
      <c r="BJ3" s="594">
        <f>IF(様式1!$BL$4="","",様式1!$BL$4)</f>
        <v>9</v>
      </c>
      <c r="BK3" s="594"/>
      <c r="BL3" s="595" t="s">
        <v>8</v>
      </c>
      <c r="BM3" s="595"/>
      <c r="BN3" s="4"/>
      <c r="BR3" s="320">
        <f t="shared" ref="BR3:BS3" si="0">SUM(BR4:BR69)</f>
        <v>11</v>
      </c>
      <c r="BS3" s="320">
        <f t="shared" si="0"/>
        <v>11</v>
      </c>
      <c r="BT3" s="320">
        <f>SUM(BT4:BT69)</f>
        <v>0</v>
      </c>
    </row>
    <row r="4" spans="2:72" ht="18" customHeight="1">
      <c r="B4" s="596" t="s">
        <v>70</v>
      </c>
      <c r="C4" s="597"/>
      <c r="D4" s="597"/>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7"/>
      <c r="AG4" s="597"/>
      <c r="AH4" s="597"/>
      <c r="AI4" s="597"/>
      <c r="AJ4" s="597"/>
      <c r="AK4" s="597"/>
      <c r="AL4" s="597"/>
      <c r="AM4" s="597"/>
      <c r="AN4" s="597"/>
      <c r="AO4" s="597"/>
      <c r="AP4" s="597"/>
      <c r="AQ4" s="597"/>
      <c r="AR4" s="597"/>
      <c r="AS4" s="597"/>
      <c r="AT4" s="597"/>
      <c r="AU4" s="597"/>
      <c r="AV4" s="597"/>
      <c r="AW4" s="597"/>
      <c r="AX4" s="597"/>
      <c r="AY4" s="597"/>
      <c r="AZ4" s="597"/>
      <c r="BA4" s="597"/>
      <c r="BB4" s="597"/>
      <c r="BC4" s="597"/>
      <c r="BD4" s="597"/>
      <c r="BE4" s="597"/>
      <c r="BF4" s="597"/>
      <c r="BG4" s="597"/>
      <c r="BH4" s="597"/>
      <c r="BI4" s="597"/>
      <c r="BJ4" s="597"/>
      <c r="BK4" s="597"/>
      <c r="BL4" s="597"/>
      <c r="BM4" s="597"/>
      <c r="BN4" s="598"/>
      <c r="BR4" s="318"/>
      <c r="BS4" s="318"/>
      <c r="BT4" s="318"/>
    </row>
    <row r="5" spans="2:72" ht="18" customHeight="1">
      <c r="B5" s="5"/>
      <c r="BA5" s="120"/>
      <c r="BB5" s="120"/>
      <c r="BC5" s="120"/>
      <c r="BD5" s="120"/>
      <c r="BE5" s="120"/>
      <c r="BF5" s="120"/>
      <c r="BG5" s="120"/>
      <c r="BH5" s="120"/>
      <c r="BI5" s="120"/>
      <c r="BJ5" s="120"/>
      <c r="BK5" s="120"/>
      <c r="BL5" s="120"/>
      <c r="BM5" s="120"/>
      <c r="BN5" s="6"/>
      <c r="BR5" s="318"/>
      <c r="BS5" s="318"/>
      <c r="BT5" s="318"/>
    </row>
    <row r="6" spans="2:72" ht="18" customHeight="1">
      <c r="B6" s="5"/>
      <c r="AR6" s="823">
        <f>IF('様式3の2(直流発電設備)'!AR6="","",'様式3の2(直流発電設備)'!AR6)</f>
        <v>1</v>
      </c>
      <c r="AS6" s="823"/>
      <c r="AT6" s="823"/>
      <c r="AU6" s="17" t="s">
        <v>141</v>
      </c>
      <c r="AV6" s="17"/>
      <c r="AW6" s="17"/>
      <c r="AX6" s="17"/>
      <c r="AY6" s="17"/>
      <c r="AZ6" s="17"/>
      <c r="BA6" s="646" t="str">
        <f>"新設"</f>
        <v>新設</v>
      </c>
      <c r="BB6" s="646"/>
      <c r="BC6" s="646"/>
      <c r="BD6" s="646"/>
      <c r="BE6" s="646"/>
      <c r="BF6" s="646"/>
      <c r="BG6" s="646"/>
      <c r="BH6" s="646"/>
      <c r="BI6" s="646"/>
      <c r="BJ6" s="646"/>
      <c r="BK6" s="646"/>
      <c r="BL6" s="646"/>
      <c r="BM6" s="646"/>
      <c r="BN6" s="6"/>
      <c r="BR6" s="322"/>
      <c r="BS6" s="324"/>
      <c r="BT6" s="324"/>
    </row>
    <row r="7" spans="2:72" ht="18" customHeight="1">
      <c r="B7" s="567" t="s">
        <v>43</v>
      </c>
      <c r="C7" s="568"/>
      <c r="D7" s="568"/>
      <c r="E7" s="568"/>
      <c r="F7" s="568"/>
      <c r="G7" s="568"/>
      <c r="H7" s="568"/>
      <c r="I7" s="568"/>
      <c r="J7" s="568"/>
      <c r="K7" s="568"/>
      <c r="L7" s="568"/>
      <c r="M7" s="568"/>
      <c r="N7" s="568"/>
      <c r="O7" s="568"/>
      <c r="P7" s="568"/>
      <c r="Q7" s="568"/>
      <c r="R7" s="568"/>
      <c r="S7" s="568"/>
      <c r="T7" s="568"/>
      <c r="U7" s="568"/>
      <c r="V7" s="568"/>
      <c r="W7" s="568"/>
      <c r="X7" s="568"/>
      <c r="Y7" s="568"/>
      <c r="Z7" s="568"/>
      <c r="AA7" s="568"/>
      <c r="AB7" s="568"/>
      <c r="AC7" s="568"/>
      <c r="AD7" s="568"/>
      <c r="AE7" s="568"/>
      <c r="AF7" s="568"/>
      <c r="AG7" s="568"/>
      <c r="AH7" s="568"/>
      <c r="AI7" s="568"/>
      <c r="AJ7" s="568"/>
      <c r="AK7" s="568"/>
      <c r="AL7" s="568"/>
      <c r="AM7" s="568"/>
      <c r="AN7" s="568"/>
      <c r="AO7" s="568"/>
      <c r="AP7" s="568"/>
      <c r="AQ7" s="568"/>
      <c r="AR7" s="568"/>
      <c r="AS7" s="568"/>
      <c r="AT7" s="568"/>
      <c r="AU7" s="568"/>
      <c r="AV7" s="568"/>
      <c r="AW7" s="568"/>
      <c r="AX7" s="568"/>
      <c r="AY7" s="568"/>
      <c r="AZ7" s="568"/>
      <c r="BA7" s="568"/>
      <c r="BB7" s="568"/>
      <c r="BC7" s="568"/>
      <c r="BD7" s="568"/>
      <c r="BE7" s="568"/>
      <c r="BF7" s="568"/>
      <c r="BG7" s="568"/>
      <c r="BH7" s="568"/>
      <c r="BI7" s="568"/>
      <c r="BJ7" s="568"/>
      <c r="BK7" s="568"/>
      <c r="BL7" s="568"/>
      <c r="BM7" s="568"/>
      <c r="BN7" s="569"/>
      <c r="BR7" s="318"/>
      <c r="BS7" s="318"/>
      <c r="BT7" s="318"/>
    </row>
    <row r="8" spans="2:72" ht="18" customHeight="1">
      <c r="B8" s="5"/>
      <c r="C8" s="11" t="s">
        <v>71</v>
      </c>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2"/>
      <c r="AR8" s="570" t="str">
        <f>"太陽光"</f>
        <v>太陽光</v>
      </c>
      <c r="AS8" s="571"/>
      <c r="AT8" s="571"/>
      <c r="AU8" s="571"/>
      <c r="AV8" s="571"/>
      <c r="AW8" s="571"/>
      <c r="AX8" s="571"/>
      <c r="AY8" s="571"/>
      <c r="AZ8" s="571"/>
      <c r="BA8" s="571"/>
      <c r="BB8" s="571"/>
      <c r="BC8" s="571"/>
      <c r="BD8" s="571"/>
      <c r="BE8" s="571"/>
      <c r="BF8" s="571"/>
      <c r="BG8" s="571"/>
      <c r="BH8" s="571"/>
      <c r="BI8" s="571"/>
      <c r="BJ8" s="571"/>
      <c r="BK8" s="571"/>
      <c r="BL8" s="571"/>
      <c r="BM8" s="572"/>
      <c r="BN8" s="6"/>
      <c r="BR8" s="318"/>
      <c r="BS8" s="318"/>
      <c r="BT8" s="318"/>
    </row>
    <row r="9" spans="2:72" ht="18" customHeight="1">
      <c r="B9" s="5"/>
      <c r="C9" s="11" t="s">
        <v>72</v>
      </c>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2"/>
      <c r="AR9" s="591">
        <f>IF('様式3の2(直流発電設備)'!AR9="","",'様式3の2(直流発電設備)'!AR9)</f>
        <v>24</v>
      </c>
      <c r="AS9" s="592"/>
      <c r="AT9" s="592"/>
      <c r="AU9" s="592"/>
      <c r="AV9" s="592"/>
      <c r="AW9" s="592"/>
      <c r="AX9" s="592"/>
      <c r="AY9" s="592"/>
      <c r="AZ9" s="592"/>
      <c r="BA9" s="592"/>
      <c r="BB9" s="592"/>
      <c r="BC9" s="592"/>
      <c r="BD9" s="592"/>
      <c r="BE9" s="592"/>
      <c r="BF9" s="592"/>
      <c r="BG9" s="592"/>
      <c r="BH9" s="592"/>
      <c r="BI9" s="592"/>
      <c r="BJ9" s="592"/>
      <c r="BK9" s="19" t="s">
        <v>44</v>
      </c>
      <c r="BL9" s="19"/>
      <c r="BM9" s="23"/>
      <c r="BN9" s="6"/>
      <c r="BR9" s="318"/>
      <c r="BS9" s="318"/>
      <c r="BT9" s="318"/>
    </row>
    <row r="10" spans="2:72" ht="18" customHeight="1">
      <c r="B10" s="5"/>
      <c r="BN10" s="6"/>
      <c r="BR10" s="318"/>
      <c r="BS10" s="318"/>
      <c r="BT10" s="318"/>
    </row>
    <row r="11" spans="2:72" ht="18" customHeight="1">
      <c r="B11" s="567" t="s">
        <v>89</v>
      </c>
      <c r="C11" s="568"/>
      <c r="D11" s="568"/>
      <c r="E11" s="568"/>
      <c r="F11" s="568"/>
      <c r="G11" s="568"/>
      <c r="H11" s="568"/>
      <c r="I11" s="568"/>
      <c r="J11" s="568"/>
      <c r="K11" s="568"/>
      <c r="L11" s="568"/>
      <c r="M11" s="568"/>
      <c r="N11" s="568"/>
      <c r="O11" s="568"/>
      <c r="P11" s="568"/>
      <c r="Q11" s="568"/>
      <c r="R11" s="568"/>
      <c r="S11" s="568"/>
      <c r="T11" s="568"/>
      <c r="U11" s="568"/>
      <c r="V11" s="568"/>
      <c r="W11" s="568"/>
      <c r="X11" s="568"/>
      <c r="Y11" s="568"/>
      <c r="Z11" s="568"/>
      <c r="AA11" s="568"/>
      <c r="AB11" s="568"/>
      <c r="AC11" s="568"/>
      <c r="AD11" s="568"/>
      <c r="AE11" s="568"/>
      <c r="AF11" s="568"/>
      <c r="AG11" s="568"/>
      <c r="AH11" s="568"/>
      <c r="AI11" s="568"/>
      <c r="AJ11" s="568"/>
      <c r="AK11" s="568"/>
      <c r="AL11" s="568"/>
      <c r="AM11" s="568"/>
      <c r="AN11" s="568"/>
      <c r="AO11" s="568"/>
      <c r="AP11" s="568"/>
      <c r="AQ11" s="568"/>
      <c r="AR11" s="568"/>
      <c r="AS11" s="568"/>
      <c r="AT11" s="568"/>
      <c r="AU11" s="568"/>
      <c r="AV11" s="568"/>
      <c r="AW11" s="568"/>
      <c r="AX11" s="568"/>
      <c r="AY11" s="568"/>
      <c r="AZ11" s="568"/>
      <c r="BA11" s="568"/>
      <c r="BB11" s="568"/>
      <c r="BC11" s="568"/>
      <c r="BD11" s="568"/>
      <c r="BE11" s="568"/>
      <c r="BF11" s="568"/>
      <c r="BG11" s="568"/>
      <c r="BH11" s="568"/>
      <c r="BI11" s="568"/>
      <c r="BJ11" s="568"/>
      <c r="BK11" s="568"/>
      <c r="BL11" s="568"/>
      <c r="BM11" s="568"/>
      <c r="BN11" s="569"/>
      <c r="BR11" s="318"/>
      <c r="BS11" s="318"/>
      <c r="BT11" s="318"/>
    </row>
    <row r="12" spans="2:72" ht="18" customHeight="1">
      <c r="B12" s="5"/>
      <c r="C12" s="11" t="s">
        <v>45</v>
      </c>
      <c r="D12" s="10"/>
      <c r="E12" s="10"/>
      <c r="F12" s="10"/>
      <c r="G12" s="10"/>
      <c r="H12" s="10"/>
      <c r="I12" s="10"/>
      <c r="J12" s="10"/>
      <c r="K12" s="10"/>
      <c r="L12" s="10"/>
      <c r="M12" s="10"/>
      <c r="N12" s="10"/>
      <c r="O12" s="10"/>
      <c r="P12" s="10"/>
      <c r="Q12" s="10"/>
      <c r="R12" s="10"/>
      <c r="S12" s="10"/>
      <c r="T12" s="11" t="s">
        <v>50</v>
      </c>
      <c r="U12" s="10"/>
      <c r="V12" s="10"/>
      <c r="W12" s="10"/>
      <c r="X12" s="10"/>
      <c r="Y12" s="824" t="s">
        <v>704</v>
      </c>
      <c r="Z12" s="824"/>
      <c r="AA12" s="824"/>
      <c r="AB12" s="824"/>
      <c r="AC12" s="824"/>
      <c r="AD12" s="824"/>
      <c r="AE12" s="824"/>
      <c r="AF12" s="824"/>
      <c r="AG12" s="824"/>
      <c r="AH12" s="824"/>
      <c r="AI12" s="824"/>
      <c r="AJ12" s="824"/>
      <c r="AK12" s="824"/>
      <c r="AL12" s="824"/>
      <c r="AM12" s="10" t="s">
        <v>51</v>
      </c>
      <c r="AN12" s="10"/>
      <c r="AO12" s="10"/>
      <c r="AP12" s="10"/>
      <c r="AQ12" s="10"/>
      <c r="AR12" s="824" t="s">
        <v>705</v>
      </c>
      <c r="AS12" s="824"/>
      <c r="AT12" s="824"/>
      <c r="AU12" s="824"/>
      <c r="AV12" s="824"/>
      <c r="AW12" s="824"/>
      <c r="AX12" s="824"/>
      <c r="AY12" s="824"/>
      <c r="AZ12" s="824"/>
      <c r="BA12" s="824"/>
      <c r="BB12" s="824"/>
      <c r="BC12" s="824"/>
      <c r="BD12" s="824"/>
      <c r="BE12" s="824"/>
      <c r="BF12" s="824"/>
      <c r="BG12" s="824"/>
      <c r="BH12" s="824"/>
      <c r="BI12" s="824"/>
      <c r="BJ12" s="824"/>
      <c r="BK12" s="824"/>
      <c r="BL12" s="824"/>
      <c r="BM12" s="765"/>
      <c r="BN12" s="6"/>
      <c r="BR12" s="322">
        <v>2</v>
      </c>
      <c r="BS12" s="324">
        <f>COUNTA(Y12)+COUNTA(AR12)</f>
        <v>2</v>
      </c>
      <c r="BT12" s="324">
        <f>BR12-BS12</f>
        <v>0</v>
      </c>
    </row>
    <row r="13" spans="2:72" ht="18" customHeight="1">
      <c r="B13" s="5"/>
      <c r="C13" s="11" t="s">
        <v>46</v>
      </c>
      <c r="D13" s="10"/>
      <c r="E13" s="10"/>
      <c r="F13" s="10"/>
      <c r="G13" s="10"/>
      <c r="H13" s="10"/>
      <c r="I13" s="10"/>
      <c r="J13" s="10"/>
      <c r="K13" s="10"/>
      <c r="L13" s="10"/>
      <c r="M13" s="10"/>
      <c r="N13" s="10"/>
      <c r="O13" s="10"/>
      <c r="P13" s="10"/>
      <c r="Q13" s="10"/>
      <c r="R13" s="10"/>
      <c r="S13" s="10"/>
      <c r="T13" s="832" t="str">
        <f>IF('様式3の2(直流発電設備)'!AR26="（電気方式を選択して下さい）","",'様式3の2(直流発電設備)'!AR26)</f>
        <v>三相３線式</v>
      </c>
      <c r="U13" s="833"/>
      <c r="V13" s="833"/>
      <c r="W13" s="833"/>
      <c r="X13" s="833"/>
      <c r="Y13" s="833"/>
      <c r="Z13" s="833"/>
      <c r="AA13" s="833"/>
      <c r="AB13" s="833"/>
      <c r="AC13" s="833"/>
      <c r="AD13" s="833"/>
      <c r="AE13" s="833"/>
      <c r="AF13" s="833"/>
      <c r="AG13" s="833"/>
      <c r="AH13" s="833"/>
      <c r="AI13" s="833"/>
      <c r="AJ13" s="833"/>
      <c r="AK13" s="833"/>
      <c r="AL13" s="833"/>
      <c r="AM13" s="833"/>
      <c r="AN13" s="833"/>
      <c r="AO13" s="833"/>
      <c r="AP13" s="833"/>
      <c r="AQ13" s="833"/>
      <c r="AR13" s="833"/>
      <c r="AS13" s="833"/>
      <c r="AT13" s="833"/>
      <c r="AU13" s="833"/>
      <c r="AV13" s="833"/>
      <c r="AW13" s="833"/>
      <c r="AX13" s="833"/>
      <c r="AY13" s="833"/>
      <c r="AZ13" s="833"/>
      <c r="BA13" s="833"/>
      <c r="BB13" s="833"/>
      <c r="BC13" s="833"/>
      <c r="BD13" s="833"/>
      <c r="BE13" s="833"/>
      <c r="BF13" s="833"/>
      <c r="BG13" s="833"/>
      <c r="BH13" s="833"/>
      <c r="BI13" s="833"/>
      <c r="BJ13" s="833"/>
      <c r="BK13" s="833"/>
      <c r="BL13" s="833"/>
      <c r="BM13" s="834"/>
      <c r="BN13" s="6"/>
      <c r="BR13" s="322"/>
      <c r="BS13" s="324"/>
      <c r="BT13" s="324"/>
    </row>
    <row r="14" spans="2:72" ht="18" customHeight="1">
      <c r="B14" s="5"/>
      <c r="C14" s="11" t="s">
        <v>47</v>
      </c>
      <c r="D14" s="10"/>
      <c r="E14" s="10"/>
      <c r="F14" s="10"/>
      <c r="G14" s="10"/>
      <c r="H14" s="10"/>
      <c r="I14" s="10"/>
      <c r="J14" s="10"/>
      <c r="K14" s="10"/>
      <c r="L14" s="10"/>
      <c r="M14" s="10"/>
      <c r="N14" s="10"/>
      <c r="O14" s="10"/>
      <c r="P14" s="10"/>
      <c r="Q14" s="10"/>
      <c r="R14" s="10"/>
      <c r="S14" s="10"/>
      <c r="T14" s="825">
        <v>1332</v>
      </c>
      <c r="U14" s="826"/>
      <c r="V14" s="826"/>
      <c r="W14" s="826"/>
      <c r="X14" s="826"/>
      <c r="Y14" s="826"/>
      <c r="Z14" s="826"/>
      <c r="AA14" s="826"/>
      <c r="AB14" s="826"/>
      <c r="AC14" s="826"/>
      <c r="AD14" s="826"/>
      <c r="AE14" s="826"/>
      <c r="AF14" s="826"/>
      <c r="AG14" s="826"/>
      <c r="AH14" s="826"/>
      <c r="AI14" s="826"/>
      <c r="AJ14" s="826"/>
      <c r="AK14" s="826"/>
      <c r="AL14" s="826"/>
      <c r="AM14" s="10" t="s">
        <v>52</v>
      </c>
      <c r="AN14" s="314"/>
      <c r="AO14" s="314"/>
      <c r="AP14" s="827" t="s">
        <v>544</v>
      </c>
      <c r="AQ14" s="828"/>
      <c r="AR14" s="829" t="s">
        <v>707</v>
      </c>
      <c r="AS14" s="830"/>
      <c r="AT14" s="830"/>
      <c r="AU14" s="830"/>
      <c r="AV14" s="830"/>
      <c r="AW14" s="830"/>
      <c r="AX14" s="830"/>
      <c r="AY14" s="830"/>
      <c r="AZ14" s="830"/>
      <c r="BA14" s="830"/>
      <c r="BB14" s="830"/>
      <c r="BC14" s="830"/>
      <c r="BD14" s="830"/>
      <c r="BE14" s="830"/>
      <c r="BF14" s="830"/>
      <c r="BG14" s="830"/>
      <c r="BH14" s="830"/>
      <c r="BI14" s="830"/>
      <c r="BJ14" s="830"/>
      <c r="BK14" s="830"/>
      <c r="BL14" s="830"/>
      <c r="BM14" s="831"/>
      <c r="BN14" s="6"/>
      <c r="BR14" s="322">
        <v>2</v>
      </c>
      <c r="BS14" s="324">
        <f>COUNTA(T14)+COUNTA(AR14)</f>
        <v>2</v>
      </c>
      <c r="BT14" s="324">
        <f t="shared" ref="BT14:BT15" si="1">BR14-BS14</f>
        <v>0</v>
      </c>
    </row>
    <row r="15" spans="2:72" ht="18" customHeight="1">
      <c r="B15" s="5"/>
      <c r="C15" s="11" t="s">
        <v>73</v>
      </c>
      <c r="D15" s="10"/>
      <c r="E15" s="10"/>
      <c r="F15" s="10"/>
      <c r="G15" s="10"/>
      <c r="H15" s="10"/>
      <c r="I15" s="10"/>
      <c r="J15" s="10"/>
      <c r="K15" s="10"/>
      <c r="L15" s="10"/>
      <c r="M15" s="10"/>
      <c r="N15" s="10"/>
      <c r="O15" s="10"/>
      <c r="P15" s="10"/>
      <c r="Q15" s="10"/>
      <c r="R15" s="10"/>
      <c r="S15" s="10"/>
      <c r="T15" s="825">
        <v>1200</v>
      </c>
      <c r="U15" s="826"/>
      <c r="V15" s="826"/>
      <c r="W15" s="826"/>
      <c r="X15" s="826"/>
      <c r="Y15" s="826"/>
      <c r="Z15" s="826"/>
      <c r="AA15" s="826"/>
      <c r="AB15" s="826"/>
      <c r="AC15" s="826"/>
      <c r="AD15" s="826"/>
      <c r="AE15" s="826"/>
      <c r="AF15" s="826"/>
      <c r="AG15" s="826"/>
      <c r="AH15" s="826"/>
      <c r="AI15" s="826"/>
      <c r="AJ15" s="826"/>
      <c r="AK15" s="826"/>
      <c r="AL15" s="826"/>
      <c r="AM15" s="10" t="s">
        <v>27</v>
      </c>
      <c r="AN15" s="314"/>
      <c r="AO15" s="314"/>
      <c r="AP15" s="827" t="s">
        <v>544</v>
      </c>
      <c r="AQ15" s="828"/>
      <c r="AR15" s="829" t="s">
        <v>706</v>
      </c>
      <c r="AS15" s="830"/>
      <c r="AT15" s="830"/>
      <c r="AU15" s="830"/>
      <c r="AV15" s="830"/>
      <c r="AW15" s="830"/>
      <c r="AX15" s="830"/>
      <c r="AY15" s="830"/>
      <c r="AZ15" s="830"/>
      <c r="BA15" s="830"/>
      <c r="BB15" s="830"/>
      <c r="BC15" s="830"/>
      <c r="BD15" s="830"/>
      <c r="BE15" s="830"/>
      <c r="BF15" s="830"/>
      <c r="BG15" s="830"/>
      <c r="BH15" s="830"/>
      <c r="BI15" s="830"/>
      <c r="BJ15" s="830"/>
      <c r="BK15" s="830"/>
      <c r="BL15" s="830"/>
      <c r="BM15" s="831"/>
      <c r="BN15" s="6"/>
      <c r="BR15" s="322">
        <v>2</v>
      </c>
      <c r="BS15" s="324">
        <f>COUNTA(T15)+COUNTA(AR15)</f>
        <v>2</v>
      </c>
      <c r="BT15" s="324">
        <f t="shared" si="1"/>
        <v>0</v>
      </c>
    </row>
    <row r="16" spans="2:72" ht="18" customHeight="1">
      <c r="B16" s="5"/>
      <c r="C16" s="11" t="s">
        <v>74</v>
      </c>
      <c r="D16" s="10"/>
      <c r="E16" s="10"/>
      <c r="F16" s="10"/>
      <c r="G16" s="10"/>
      <c r="H16" s="10"/>
      <c r="I16" s="10"/>
      <c r="J16" s="10"/>
      <c r="K16" s="10"/>
      <c r="L16" s="10"/>
      <c r="M16" s="10"/>
      <c r="N16" s="10"/>
      <c r="O16" s="10"/>
      <c r="P16" s="10"/>
      <c r="Q16" s="10"/>
      <c r="R16" s="10"/>
      <c r="S16" s="10"/>
      <c r="T16" s="825">
        <v>0</v>
      </c>
      <c r="U16" s="826"/>
      <c r="V16" s="826"/>
      <c r="W16" s="826"/>
      <c r="X16" s="826"/>
      <c r="Y16" s="826"/>
      <c r="Z16" s="826"/>
      <c r="AA16" s="826"/>
      <c r="AB16" s="826"/>
      <c r="AC16" s="826"/>
      <c r="AD16" s="826"/>
      <c r="AE16" s="826"/>
      <c r="AF16" s="826"/>
      <c r="AG16" s="826"/>
      <c r="AH16" s="826"/>
      <c r="AI16" s="826"/>
      <c r="AJ16" s="826"/>
      <c r="AK16" s="826"/>
      <c r="AL16" s="826"/>
      <c r="AM16" s="10" t="s">
        <v>53</v>
      </c>
      <c r="AN16" s="10"/>
      <c r="AO16" s="10"/>
      <c r="AP16" s="10"/>
      <c r="AQ16" s="10"/>
      <c r="AR16" s="826">
        <v>1200</v>
      </c>
      <c r="AS16" s="826"/>
      <c r="AT16" s="826"/>
      <c r="AU16" s="826"/>
      <c r="AV16" s="826"/>
      <c r="AW16" s="826"/>
      <c r="AX16" s="826"/>
      <c r="AY16" s="826"/>
      <c r="AZ16" s="826"/>
      <c r="BA16" s="826"/>
      <c r="BB16" s="826"/>
      <c r="BC16" s="826"/>
      <c r="BD16" s="826"/>
      <c r="BE16" s="826"/>
      <c r="BF16" s="826"/>
      <c r="BG16" s="826"/>
      <c r="BH16" s="826"/>
      <c r="BI16" s="826"/>
      <c r="BJ16" s="826"/>
      <c r="BK16" s="10" t="s">
        <v>27</v>
      </c>
      <c r="BL16" s="10"/>
      <c r="BM16" s="12"/>
      <c r="BN16" s="6"/>
      <c r="BR16" s="322">
        <v>2</v>
      </c>
      <c r="BS16" s="324">
        <f>COUNTA(T16)+COUNTA(AR16)</f>
        <v>2</v>
      </c>
      <c r="BT16" s="324">
        <f>BR16-BS16</f>
        <v>0</v>
      </c>
    </row>
    <row r="17" spans="2:72" ht="18" customHeight="1">
      <c r="B17" s="5"/>
      <c r="C17" s="11" t="s">
        <v>48</v>
      </c>
      <c r="D17" s="10"/>
      <c r="E17" s="10"/>
      <c r="F17" s="10"/>
      <c r="G17" s="10"/>
      <c r="H17" s="10"/>
      <c r="I17" s="10"/>
      <c r="J17" s="10"/>
      <c r="K17" s="10"/>
      <c r="L17" s="10"/>
      <c r="M17" s="10"/>
      <c r="N17" s="10"/>
      <c r="O17" s="10"/>
      <c r="P17" s="10"/>
      <c r="Q17" s="10"/>
      <c r="R17" s="10"/>
      <c r="S17" s="10"/>
      <c r="T17" s="835" t="str">
        <f>IF('様式3の2(直流発電設備)'!AR27="","",TEXT('様式3の2(直流発電設備)'!AR27/1000,"#,##0.###"))</f>
        <v>0.44</v>
      </c>
      <c r="U17" s="836"/>
      <c r="V17" s="836"/>
      <c r="W17" s="836"/>
      <c r="X17" s="836"/>
      <c r="Y17" s="836"/>
      <c r="Z17" s="836"/>
      <c r="AA17" s="836"/>
      <c r="AB17" s="836"/>
      <c r="AC17" s="836"/>
      <c r="AD17" s="836"/>
      <c r="AE17" s="836"/>
      <c r="AF17" s="836"/>
      <c r="AG17" s="836"/>
      <c r="AH17" s="836"/>
      <c r="AI17" s="836"/>
      <c r="AJ17" s="836"/>
      <c r="AK17" s="836"/>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836"/>
      <c r="BH17" s="836"/>
      <c r="BI17" s="836"/>
      <c r="BJ17" s="836"/>
      <c r="BK17" s="10" t="s">
        <v>25</v>
      </c>
      <c r="BL17" s="10"/>
      <c r="BM17" s="12"/>
      <c r="BN17" s="6"/>
      <c r="BR17" s="318"/>
      <c r="BS17" s="318"/>
      <c r="BT17" s="318"/>
    </row>
    <row r="18" spans="2:72" ht="18" customHeight="1">
      <c r="B18" s="5"/>
      <c r="C18" s="11" t="s">
        <v>49</v>
      </c>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837">
        <f>IF('様式3の2(直流発電設備)'!AR29="","",'様式3の2(直流発電設備)'!AR29)</f>
        <v>99</v>
      </c>
      <c r="AM18" s="838"/>
      <c r="AN18" s="838"/>
      <c r="AO18" s="838"/>
      <c r="AP18" s="838"/>
      <c r="AQ18" s="838"/>
      <c r="AR18" s="838"/>
      <c r="AS18" s="838"/>
      <c r="AT18" s="838"/>
      <c r="AU18" s="838"/>
      <c r="AV18" s="838"/>
      <c r="AW18" s="838"/>
      <c r="AX18" s="838"/>
      <c r="AY18" s="838"/>
      <c r="AZ18" s="838"/>
      <c r="BA18" s="838"/>
      <c r="BB18" s="838"/>
      <c r="BC18" s="838"/>
      <c r="BD18" s="838"/>
      <c r="BE18" s="838"/>
      <c r="BF18" s="838"/>
      <c r="BG18" s="838"/>
      <c r="BH18" s="838"/>
      <c r="BI18" s="838"/>
      <c r="BJ18" s="838"/>
      <c r="BK18" s="10" t="s">
        <v>38</v>
      </c>
      <c r="BL18" s="10"/>
      <c r="BM18" s="12"/>
      <c r="BN18" s="6"/>
      <c r="BR18" s="318"/>
      <c r="BS18" s="318"/>
      <c r="BT18" s="318"/>
    </row>
    <row r="19" spans="2:72" ht="18" customHeight="1">
      <c r="B19" s="5"/>
      <c r="C19" s="11" t="s">
        <v>75</v>
      </c>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1" t="s">
        <v>76</v>
      </c>
      <c r="AM19" s="10"/>
      <c r="AN19" s="10"/>
      <c r="AO19" s="838">
        <f>IF('様式3の2(直流発電設備)'!AV30="","",'様式3の2(直流発電設備)'!AV30)</f>
        <v>80</v>
      </c>
      <c r="AP19" s="838"/>
      <c r="AQ19" s="838"/>
      <c r="AR19" s="838"/>
      <c r="AS19" s="838"/>
      <c r="AT19" s="838"/>
      <c r="AU19" s="838"/>
      <c r="AV19" s="838"/>
      <c r="AW19" s="10" t="s">
        <v>125</v>
      </c>
      <c r="AY19" s="10"/>
      <c r="AZ19" s="10"/>
      <c r="BA19" s="10"/>
      <c r="BB19" s="10"/>
      <c r="BC19" s="838">
        <f>IF('様式3の2(直流発電設備)'!BG30="","",'様式3の2(直流発電設備)'!BG30)</f>
        <v>80</v>
      </c>
      <c r="BD19" s="838"/>
      <c r="BE19" s="838"/>
      <c r="BF19" s="838"/>
      <c r="BG19" s="838"/>
      <c r="BH19" s="838"/>
      <c r="BI19" s="838"/>
      <c r="BJ19" s="838"/>
      <c r="BK19" s="10" t="s">
        <v>38</v>
      </c>
      <c r="BL19" s="10"/>
      <c r="BM19" s="12"/>
      <c r="BN19" s="6"/>
      <c r="BR19" s="318"/>
      <c r="BS19" s="318"/>
      <c r="BT19" s="318"/>
    </row>
    <row r="20" spans="2:72" ht="18" customHeight="1">
      <c r="B20" s="5"/>
      <c r="C20" s="11" t="s">
        <v>282</v>
      </c>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839">
        <v>50</v>
      </c>
      <c r="AM20" s="840"/>
      <c r="AN20" s="840"/>
      <c r="AO20" s="840"/>
      <c r="AP20" s="840"/>
      <c r="AQ20" s="840"/>
      <c r="AR20" s="840"/>
      <c r="AS20" s="840"/>
      <c r="AT20" s="840"/>
      <c r="AU20" s="840"/>
      <c r="AV20" s="840"/>
      <c r="AW20" s="840"/>
      <c r="AX20" s="840"/>
      <c r="AY20" s="840"/>
      <c r="AZ20" s="840"/>
      <c r="BA20" s="840"/>
      <c r="BB20" s="840"/>
      <c r="BC20" s="840"/>
      <c r="BD20" s="840"/>
      <c r="BE20" s="840"/>
      <c r="BF20" s="840"/>
      <c r="BG20" s="840"/>
      <c r="BH20" s="840"/>
      <c r="BI20" s="840"/>
      <c r="BJ20" s="840"/>
      <c r="BK20" s="10" t="s">
        <v>55</v>
      </c>
      <c r="BL20" s="10"/>
      <c r="BM20" s="12"/>
      <c r="BN20" s="6"/>
      <c r="BR20" s="318">
        <v>1</v>
      </c>
      <c r="BS20" s="318">
        <f>IF(OR(AL20="（選択して下さい）",AL20=""),0,COUNTA(AL20))</f>
        <v>1</v>
      </c>
      <c r="BT20" s="318">
        <f>BR20-BS20</f>
        <v>0</v>
      </c>
    </row>
    <row r="21" spans="2:72" ht="18" customHeight="1">
      <c r="B21" s="5"/>
      <c r="C21" s="11" t="s">
        <v>283</v>
      </c>
      <c r="D21" s="10"/>
      <c r="E21" s="10"/>
      <c r="F21" s="10"/>
      <c r="G21" s="10"/>
      <c r="H21" s="10"/>
      <c r="I21" s="10"/>
      <c r="J21" s="10"/>
      <c r="K21" s="10"/>
      <c r="L21" s="10"/>
      <c r="M21" s="10"/>
      <c r="N21" s="10"/>
      <c r="O21" s="10"/>
      <c r="P21" s="10"/>
      <c r="Q21" s="10"/>
      <c r="R21" s="10"/>
      <c r="S21" s="10"/>
      <c r="T21" s="841">
        <f>IF('様式3の2(直流発電設備)'!AR32="","",'様式3の2(直流発電設備)'!AR32)</f>
        <v>47</v>
      </c>
      <c r="U21" s="842"/>
      <c r="V21" s="842"/>
      <c r="W21" s="842"/>
      <c r="X21" s="842"/>
      <c r="Y21" s="842"/>
      <c r="Z21" s="10" t="s">
        <v>54</v>
      </c>
      <c r="AA21" s="10"/>
      <c r="AB21" s="10"/>
      <c r="AC21" s="842">
        <f>IF('様式3の2(直流発電設備)'!BC32="","",'様式3の2(直流発電設備)'!BC32)</f>
        <v>51.5</v>
      </c>
      <c r="AD21" s="842"/>
      <c r="AE21" s="842"/>
      <c r="AF21" s="842"/>
      <c r="AG21" s="842"/>
      <c r="AH21" s="842"/>
      <c r="AI21" s="10" t="s">
        <v>55</v>
      </c>
      <c r="AJ21" s="10"/>
      <c r="AK21" s="12"/>
      <c r="AL21" s="29" t="s">
        <v>366</v>
      </c>
      <c r="AM21" s="29"/>
      <c r="AN21" s="29"/>
      <c r="AO21" s="29"/>
      <c r="AP21" s="29"/>
      <c r="AQ21" s="29"/>
      <c r="AR21" s="29"/>
      <c r="AS21" s="29"/>
      <c r="AT21" s="29"/>
      <c r="AU21" s="29"/>
      <c r="AV21" s="841">
        <f>IF('様式3の2(直流発電設備)'!AR31="","",'様式3の2(直流発電設備)'!AR31)</f>
        <v>47</v>
      </c>
      <c r="AW21" s="842"/>
      <c r="AX21" s="842"/>
      <c r="AY21" s="842"/>
      <c r="AZ21" s="842"/>
      <c r="BA21" s="842"/>
      <c r="BB21" s="10" t="s">
        <v>54</v>
      </c>
      <c r="BC21" s="10"/>
      <c r="BD21" s="10"/>
      <c r="BE21" s="842">
        <f>IF('様式3の2(直流発電設備)'!BC31="","",'様式3の2(直流発電設備)'!BC31)</f>
        <v>51.5</v>
      </c>
      <c r="BF21" s="842"/>
      <c r="BG21" s="842"/>
      <c r="BH21" s="842"/>
      <c r="BI21" s="842"/>
      <c r="BJ21" s="842"/>
      <c r="BK21" s="10" t="s">
        <v>55</v>
      </c>
      <c r="BL21" s="10"/>
      <c r="BM21" s="12"/>
      <c r="BN21" s="6"/>
      <c r="BR21" s="318"/>
      <c r="BS21" s="318"/>
      <c r="BT21" s="318"/>
    </row>
    <row r="22" spans="2:72" ht="18" customHeight="1">
      <c r="B22" s="5"/>
      <c r="C22" s="39" t="s">
        <v>308</v>
      </c>
      <c r="D22" s="94"/>
      <c r="E22" s="94"/>
      <c r="F22" s="94"/>
      <c r="G22" s="94"/>
      <c r="H22" s="94"/>
      <c r="I22" s="94"/>
      <c r="J22" s="94"/>
      <c r="K22" s="94"/>
      <c r="L22" s="94"/>
      <c r="M22" s="94"/>
      <c r="N22" s="94"/>
      <c r="O22" s="94"/>
      <c r="P22" s="94"/>
      <c r="Q22" s="94"/>
      <c r="R22" s="94"/>
      <c r="S22" s="95"/>
      <c r="T22" s="96" t="s">
        <v>60</v>
      </c>
      <c r="U22" s="69"/>
      <c r="V22" s="69"/>
      <c r="W22" s="69"/>
      <c r="X22" s="69"/>
      <c r="Y22" s="69"/>
      <c r="Z22" s="69"/>
      <c r="AA22" s="69"/>
      <c r="AB22" s="69"/>
      <c r="AC22" s="69"/>
      <c r="AD22" s="69"/>
      <c r="AE22" s="69"/>
      <c r="AF22" s="69"/>
      <c r="AG22" s="69"/>
      <c r="AH22" s="69"/>
      <c r="AI22" s="69"/>
      <c r="AJ22" s="69"/>
      <c r="AK22" s="69"/>
      <c r="AL22" s="69"/>
      <c r="AM22" s="69"/>
      <c r="AN22" s="69"/>
      <c r="AO22" s="69"/>
      <c r="AP22" s="24"/>
      <c r="AQ22" s="24"/>
      <c r="AR22" s="843" t="str">
        <f>IF('様式3の2(直流発電設備)'!AR33="","",'様式3の2(直流発電設備)'!AR33)</f>
        <v>連続運転</v>
      </c>
      <c r="AS22" s="844"/>
      <c r="AT22" s="844"/>
      <c r="AU22" s="844"/>
      <c r="AV22" s="844"/>
      <c r="AW22" s="844"/>
      <c r="AX22" s="844"/>
      <c r="AY22" s="844"/>
      <c r="AZ22" s="844"/>
      <c r="BA22" s="844"/>
      <c r="BB22" s="844"/>
      <c r="BC22" s="844"/>
      <c r="BD22" s="844"/>
      <c r="BE22" s="844"/>
      <c r="BF22" s="844"/>
      <c r="BG22" s="844"/>
      <c r="BH22" s="844"/>
      <c r="BI22" s="844"/>
      <c r="BJ22" s="844"/>
      <c r="BK22" s="24" t="s">
        <v>56</v>
      </c>
      <c r="BL22" s="24"/>
      <c r="BM22" s="25"/>
      <c r="BN22" s="6"/>
      <c r="BR22" s="318"/>
      <c r="BS22" s="318"/>
      <c r="BT22" s="318"/>
    </row>
    <row r="23" spans="2:72" ht="18" customHeight="1">
      <c r="B23" s="5"/>
      <c r="C23" s="83"/>
      <c r="D23" s="44"/>
      <c r="E23" s="44"/>
      <c r="F23" s="44"/>
      <c r="G23" s="44"/>
      <c r="H23" s="44"/>
      <c r="I23" s="44"/>
      <c r="J23" s="44"/>
      <c r="K23" s="44"/>
      <c r="L23" s="44"/>
      <c r="M23" s="44"/>
      <c r="N23" s="44"/>
      <c r="O23" s="44"/>
      <c r="P23" s="44"/>
      <c r="Q23" s="44"/>
      <c r="R23" s="44"/>
      <c r="S23" s="84"/>
      <c r="T23" s="85" t="s">
        <v>61</v>
      </c>
      <c r="U23" s="86"/>
      <c r="V23" s="86"/>
      <c r="W23" s="86"/>
      <c r="X23" s="86"/>
      <c r="Y23" s="86"/>
      <c r="Z23" s="86"/>
      <c r="AA23" s="86"/>
      <c r="AB23" s="86"/>
      <c r="AC23" s="86"/>
      <c r="AD23" s="86"/>
      <c r="AE23" s="86"/>
      <c r="AF23" s="86"/>
      <c r="AG23" s="86"/>
      <c r="AH23" s="86"/>
      <c r="AI23" s="86"/>
      <c r="AJ23" s="86"/>
      <c r="AK23" s="86"/>
      <c r="AL23" s="86"/>
      <c r="AM23" s="86"/>
      <c r="AN23" s="86"/>
      <c r="AO23" s="86"/>
      <c r="AP23" s="26"/>
      <c r="AQ23" s="26"/>
      <c r="AR23" s="845" t="str">
        <f>IF('様式3の2(直流発電設備)'!AR34="","",'様式3の2(直流発電設備)'!AR34)</f>
        <v>連続運転</v>
      </c>
      <c r="AS23" s="846"/>
      <c r="AT23" s="846"/>
      <c r="AU23" s="846"/>
      <c r="AV23" s="846"/>
      <c r="AW23" s="846"/>
      <c r="AX23" s="846"/>
      <c r="AY23" s="846"/>
      <c r="AZ23" s="846"/>
      <c r="BA23" s="846"/>
      <c r="BB23" s="846"/>
      <c r="BC23" s="846"/>
      <c r="BD23" s="846"/>
      <c r="BE23" s="846"/>
      <c r="BF23" s="846"/>
      <c r="BG23" s="846"/>
      <c r="BH23" s="846"/>
      <c r="BI23" s="846"/>
      <c r="BJ23" s="846"/>
      <c r="BK23" s="26" t="s">
        <v>56</v>
      </c>
      <c r="BL23" s="26"/>
      <c r="BM23" s="27"/>
      <c r="BN23" s="6"/>
      <c r="BR23" s="318"/>
      <c r="BS23" s="318"/>
      <c r="BT23" s="318"/>
    </row>
    <row r="24" spans="2:72" ht="18" customHeight="1">
      <c r="B24" s="5"/>
      <c r="C24" s="39" t="s">
        <v>309</v>
      </c>
      <c r="D24" s="94"/>
      <c r="E24" s="94"/>
      <c r="F24" s="94"/>
      <c r="G24" s="94"/>
      <c r="H24" s="94"/>
      <c r="I24" s="94"/>
      <c r="J24" s="94"/>
      <c r="K24" s="94"/>
      <c r="L24" s="94"/>
      <c r="M24" s="94"/>
      <c r="N24" s="94"/>
      <c r="O24" s="94"/>
      <c r="P24" s="94"/>
      <c r="Q24" s="94"/>
      <c r="R24" s="94"/>
      <c r="S24" s="95"/>
      <c r="T24" s="96" t="s">
        <v>144</v>
      </c>
      <c r="U24" s="69"/>
      <c r="V24" s="69"/>
      <c r="W24" s="69"/>
      <c r="X24" s="69"/>
      <c r="Y24" s="69"/>
      <c r="Z24" s="69"/>
      <c r="AA24" s="69"/>
      <c r="AB24" s="69"/>
      <c r="AC24" s="69"/>
      <c r="AD24" s="69"/>
      <c r="AE24" s="69"/>
      <c r="AF24" s="69"/>
      <c r="AG24" s="69"/>
      <c r="AH24" s="69"/>
      <c r="AI24" s="69"/>
      <c r="AJ24" s="69"/>
      <c r="AK24" s="69"/>
      <c r="AL24" s="69"/>
      <c r="AM24" s="69"/>
      <c r="AN24" s="69"/>
      <c r="AO24" s="69"/>
      <c r="AP24" s="24"/>
      <c r="AQ24" s="24"/>
      <c r="AR24" s="847">
        <f>IF('様式3の2(直流発電設備)'!AR35="","",'様式3の2(直流発電設備)'!AR35)</f>
        <v>50.1</v>
      </c>
      <c r="AS24" s="848"/>
      <c r="AT24" s="848"/>
      <c r="AU24" s="848"/>
      <c r="AV24" s="848"/>
      <c r="AW24" s="848"/>
      <c r="AX24" s="848"/>
      <c r="AY24" s="848"/>
      <c r="AZ24" s="69" t="s">
        <v>54</v>
      </c>
      <c r="BA24" s="69"/>
      <c r="BB24" s="69"/>
      <c r="BC24" s="69"/>
      <c r="BD24" s="848">
        <f>IF('様式3の2(直流発電設備)'!BC35="","",'様式3の2(直流発電設備)'!BC35)</f>
        <v>51</v>
      </c>
      <c r="BE24" s="848"/>
      <c r="BF24" s="848"/>
      <c r="BG24" s="848"/>
      <c r="BH24" s="848"/>
      <c r="BI24" s="848"/>
      <c r="BJ24" s="848"/>
      <c r="BK24" s="69" t="s">
        <v>55</v>
      </c>
      <c r="BL24" s="69"/>
      <c r="BM24" s="91"/>
      <c r="BN24" s="92"/>
      <c r="BR24" s="318"/>
      <c r="BS24" s="318"/>
      <c r="BT24" s="318"/>
    </row>
    <row r="25" spans="2:72" ht="18" customHeight="1">
      <c r="B25" s="5"/>
      <c r="C25" s="83"/>
      <c r="D25" s="44"/>
      <c r="E25" s="44"/>
      <c r="F25" s="44"/>
      <c r="G25" s="44"/>
      <c r="H25" s="44"/>
      <c r="I25" s="44"/>
      <c r="J25" s="44"/>
      <c r="K25" s="44"/>
      <c r="L25" s="44"/>
      <c r="M25" s="44"/>
      <c r="N25" s="44"/>
      <c r="O25" s="44"/>
      <c r="P25" s="44"/>
      <c r="Q25" s="44"/>
      <c r="R25" s="44"/>
      <c r="S25" s="84"/>
      <c r="T25" s="85" t="s">
        <v>281</v>
      </c>
      <c r="U25" s="86"/>
      <c r="V25" s="86"/>
      <c r="W25" s="86"/>
      <c r="X25" s="86"/>
      <c r="Y25" s="86"/>
      <c r="Z25" s="86"/>
      <c r="AA25" s="86"/>
      <c r="AB25" s="86"/>
      <c r="AC25" s="86"/>
      <c r="AD25" s="86"/>
      <c r="AE25" s="86"/>
      <c r="AF25" s="86"/>
      <c r="AG25" s="86"/>
      <c r="AH25" s="86"/>
      <c r="AI25" s="86"/>
      <c r="AJ25" s="86"/>
      <c r="AK25" s="86"/>
      <c r="AL25" s="86"/>
      <c r="AM25" s="86"/>
      <c r="AN25" s="86"/>
      <c r="AO25" s="86"/>
      <c r="AP25" s="26"/>
      <c r="AQ25" s="26"/>
      <c r="AR25" s="849">
        <f>IF('様式3の2(直流発電設備)'!AR36="","",'様式3の2(直流発電設備)'!AR36)</f>
        <v>50.1</v>
      </c>
      <c r="AS25" s="850"/>
      <c r="AT25" s="850"/>
      <c r="AU25" s="850"/>
      <c r="AV25" s="850"/>
      <c r="AW25" s="850"/>
      <c r="AX25" s="850"/>
      <c r="AY25" s="850"/>
      <c r="AZ25" s="850"/>
      <c r="BA25" s="850"/>
      <c r="BB25" s="850"/>
      <c r="BC25" s="850"/>
      <c r="BD25" s="850"/>
      <c r="BE25" s="850"/>
      <c r="BF25" s="850"/>
      <c r="BG25" s="850"/>
      <c r="BH25" s="850"/>
      <c r="BI25" s="850"/>
      <c r="BJ25" s="850"/>
      <c r="BK25" s="86" t="s">
        <v>55</v>
      </c>
      <c r="BL25" s="86"/>
      <c r="BM25" s="93"/>
      <c r="BN25" s="92"/>
      <c r="BR25" s="318"/>
      <c r="BS25" s="318"/>
      <c r="BT25" s="318"/>
    </row>
    <row r="26" spans="2:72" ht="18" customHeight="1">
      <c r="B26" s="5"/>
      <c r="C26" s="41" t="s">
        <v>310</v>
      </c>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0"/>
      <c r="AQ26" s="10"/>
      <c r="AR26" s="855" t="s">
        <v>708</v>
      </c>
      <c r="AS26" s="577"/>
      <c r="AT26" s="577"/>
      <c r="AU26" s="577"/>
      <c r="AV26" s="577"/>
      <c r="AW26" s="577"/>
      <c r="AX26" s="577"/>
      <c r="AY26" s="577"/>
      <c r="AZ26" s="577"/>
      <c r="BA26" s="577"/>
      <c r="BB26" s="577"/>
      <c r="BC26" s="577"/>
      <c r="BD26" s="577"/>
      <c r="BE26" s="577"/>
      <c r="BF26" s="577"/>
      <c r="BG26" s="577"/>
      <c r="BH26" s="577"/>
      <c r="BI26" s="577"/>
      <c r="BJ26" s="577"/>
      <c r="BK26" s="577"/>
      <c r="BL26" s="577"/>
      <c r="BM26" s="578"/>
      <c r="BN26" s="6"/>
      <c r="BR26" s="318">
        <v>1</v>
      </c>
      <c r="BS26" s="318">
        <f>IF(OR(AR26="（電圧調整機能の選択して下さい）",AR26=""),0,COUNTA(AR26))</f>
        <v>1</v>
      </c>
      <c r="BT26" s="318">
        <f>BR26-BS26</f>
        <v>0</v>
      </c>
    </row>
    <row r="27" spans="2:72" ht="18" customHeight="1">
      <c r="B27" s="5"/>
      <c r="C27" s="41" t="s">
        <v>311</v>
      </c>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0"/>
      <c r="AQ27" s="10"/>
      <c r="AR27" s="855" t="s">
        <v>667</v>
      </c>
      <c r="AS27" s="577"/>
      <c r="AT27" s="577"/>
      <c r="AU27" s="577"/>
      <c r="AV27" s="577"/>
      <c r="AW27" s="577"/>
      <c r="AX27" s="577"/>
      <c r="AY27" s="577"/>
      <c r="AZ27" s="577"/>
      <c r="BA27" s="577"/>
      <c r="BB27" s="577"/>
      <c r="BC27" s="577"/>
      <c r="BD27" s="577"/>
      <c r="BE27" s="577"/>
      <c r="BF27" s="577"/>
      <c r="BG27" s="577"/>
      <c r="BH27" s="577"/>
      <c r="BI27" s="577"/>
      <c r="BJ27" s="577"/>
      <c r="BK27" s="577"/>
      <c r="BL27" s="577"/>
      <c r="BM27" s="578"/>
      <c r="BN27" s="6"/>
      <c r="BR27" s="318">
        <v>1</v>
      </c>
      <c r="BS27" s="318">
        <f>IF(OR(AR27="（有無を選択して下さい）",AR27=""),0,COUNTA(AR27))</f>
        <v>1</v>
      </c>
      <c r="BT27" s="318">
        <f>BR27-BS27</f>
        <v>0</v>
      </c>
    </row>
    <row r="28" spans="2:72" ht="18" customHeight="1">
      <c r="B28" s="5"/>
      <c r="C28" s="41" t="s">
        <v>312</v>
      </c>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0"/>
      <c r="AQ28" s="10"/>
      <c r="AR28" s="41"/>
      <c r="AS28" s="19"/>
      <c r="AT28" s="19"/>
      <c r="AU28" s="19"/>
      <c r="AV28" s="19"/>
      <c r="AW28" s="19"/>
      <c r="AX28" s="19" t="s">
        <v>64</v>
      </c>
      <c r="AY28" s="19"/>
      <c r="AZ28" s="19"/>
      <c r="BA28" s="19"/>
      <c r="BB28" s="19"/>
      <c r="BC28" s="19"/>
      <c r="BD28" s="19"/>
      <c r="BE28" s="19"/>
      <c r="BF28" s="19"/>
      <c r="BG28" s="19"/>
      <c r="BH28" s="19"/>
      <c r="BI28" s="19"/>
      <c r="BJ28" s="19"/>
      <c r="BK28" s="19"/>
      <c r="BL28" s="19"/>
      <c r="BM28" s="23"/>
      <c r="BN28" s="6"/>
      <c r="BR28" s="318"/>
      <c r="BS28" s="318"/>
      <c r="BT28" s="318"/>
    </row>
    <row r="29" spans="2:72" ht="18" customHeight="1">
      <c r="B29" s="5"/>
      <c r="C29" s="76" t="s">
        <v>313</v>
      </c>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65"/>
      <c r="AQ29" s="66"/>
      <c r="AR29" s="843">
        <f>IF('様式3の2(直流発電設備)'!AR45="","",'様式3の2(直流発電設備)'!AR45)</f>
        <v>130</v>
      </c>
      <c r="AS29" s="844"/>
      <c r="AT29" s="844"/>
      <c r="AU29" s="844"/>
      <c r="AV29" s="844"/>
      <c r="AW29" s="844"/>
      <c r="AX29" s="844"/>
      <c r="AY29" s="844"/>
      <c r="AZ29" s="69" t="s">
        <v>195</v>
      </c>
      <c r="BA29" s="69"/>
      <c r="BB29" s="69"/>
      <c r="BC29" s="69"/>
      <c r="BD29" s="856">
        <f>IF('様式3の2(直流発電設備)'!BC45="","",'様式3の2(直流発電設備)'!BC45)</f>
        <v>500</v>
      </c>
      <c r="BE29" s="856"/>
      <c r="BF29" s="856"/>
      <c r="BG29" s="856"/>
      <c r="BH29" s="856"/>
      <c r="BI29" s="856"/>
      <c r="BJ29" s="856"/>
      <c r="BK29" s="69" t="s">
        <v>80</v>
      </c>
      <c r="BL29" s="69"/>
      <c r="BM29" s="91"/>
      <c r="BN29" s="6"/>
      <c r="BR29" s="318"/>
      <c r="BS29" s="318"/>
      <c r="BT29" s="318"/>
    </row>
    <row r="30" spans="2:72" ht="18" customHeight="1">
      <c r="B30" s="5"/>
      <c r="C30" s="39" t="s">
        <v>314</v>
      </c>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14"/>
      <c r="AQ30" s="14"/>
      <c r="AR30" s="832" t="str">
        <f>IF('様式3の2(直流発電設備)'!AR40="（主回路方式を選択して下さい）","",'様式3の2(直流発電設備)'!AR40)</f>
        <v>自励式（電圧型）</v>
      </c>
      <c r="AS30" s="833"/>
      <c r="AT30" s="833"/>
      <c r="AU30" s="833"/>
      <c r="AV30" s="833"/>
      <c r="AW30" s="833"/>
      <c r="AX30" s="833"/>
      <c r="AY30" s="833"/>
      <c r="AZ30" s="833"/>
      <c r="BA30" s="833"/>
      <c r="BB30" s="833"/>
      <c r="BC30" s="833"/>
      <c r="BD30" s="833"/>
      <c r="BE30" s="833"/>
      <c r="BF30" s="833"/>
      <c r="BG30" s="833"/>
      <c r="BH30" s="833"/>
      <c r="BI30" s="833"/>
      <c r="BJ30" s="833"/>
      <c r="BK30" s="833"/>
      <c r="BL30" s="833"/>
      <c r="BM30" s="834"/>
      <c r="BN30" s="6"/>
      <c r="BR30" s="318"/>
      <c r="BS30" s="318"/>
      <c r="BT30" s="318"/>
    </row>
    <row r="31" spans="2:72" ht="18" customHeight="1">
      <c r="B31" s="5"/>
      <c r="C31" s="41" t="s">
        <v>315</v>
      </c>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0"/>
      <c r="AQ31" s="10"/>
      <c r="AR31" s="832" t="str">
        <f>IF('様式3の2(直流発電設備)'!AR41="（出力制御方式を選択して下さい）","",'様式3の2(直流発電設備)'!AR41)</f>
        <v>電流制御方式</v>
      </c>
      <c r="AS31" s="833"/>
      <c r="AT31" s="833"/>
      <c r="AU31" s="833"/>
      <c r="AV31" s="833"/>
      <c r="AW31" s="833"/>
      <c r="AX31" s="833"/>
      <c r="AY31" s="833"/>
      <c r="AZ31" s="833"/>
      <c r="BA31" s="833"/>
      <c r="BB31" s="833"/>
      <c r="BC31" s="833"/>
      <c r="BD31" s="833"/>
      <c r="BE31" s="833"/>
      <c r="BF31" s="833"/>
      <c r="BG31" s="833"/>
      <c r="BH31" s="833"/>
      <c r="BI31" s="833"/>
      <c r="BJ31" s="833"/>
      <c r="BK31" s="833"/>
      <c r="BL31" s="833"/>
      <c r="BM31" s="834"/>
      <c r="BN31" s="6"/>
      <c r="BR31" s="318"/>
      <c r="BS31" s="318"/>
      <c r="BT31" s="318"/>
    </row>
    <row r="32" spans="2:72" ht="18" customHeight="1">
      <c r="B32" s="5"/>
      <c r="C32" s="41" t="s">
        <v>316</v>
      </c>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0"/>
      <c r="AQ32" s="10"/>
      <c r="AR32" s="832" t="str">
        <f>IF('様式3の2(直流発電設備)'!AR46="（有無を選択して下さい）","",'様式3の2(直流発電設備)'!AR46)</f>
        <v>有</v>
      </c>
      <c r="AS32" s="833"/>
      <c r="AT32" s="833"/>
      <c r="AU32" s="833"/>
      <c r="AV32" s="833"/>
      <c r="AW32" s="833"/>
      <c r="AX32" s="833"/>
      <c r="AY32" s="833"/>
      <c r="AZ32" s="833"/>
      <c r="BA32" s="833"/>
      <c r="BB32" s="833"/>
      <c r="BC32" s="833"/>
      <c r="BD32" s="833"/>
      <c r="BE32" s="833"/>
      <c r="BF32" s="833"/>
      <c r="BG32" s="833"/>
      <c r="BH32" s="833"/>
      <c r="BI32" s="833"/>
      <c r="BJ32" s="833"/>
      <c r="BK32" s="833"/>
      <c r="BL32" s="833"/>
      <c r="BM32" s="834"/>
      <c r="BN32" s="6"/>
      <c r="BR32" s="318"/>
      <c r="BS32" s="318"/>
      <c r="BT32" s="318"/>
    </row>
    <row r="33" spans="2:72" ht="18" customHeight="1">
      <c r="B33" s="5"/>
      <c r="C33" s="39" t="s">
        <v>317</v>
      </c>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5"/>
      <c r="AL33" s="97" t="s">
        <v>66</v>
      </c>
      <c r="AM33" s="98"/>
      <c r="AN33" s="98"/>
      <c r="AO33" s="98"/>
      <c r="AP33" s="31"/>
      <c r="AQ33" s="34"/>
      <c r="AR33" s="847">
        <f>IF('様式3の2(直流発電設備)'!AR50="","",'様式3の2(直流発電設備)'!AR50)</f>
        <v>5</v>
      </c>
      <c r="AS33" s="848"/>
      <c r="AT33" s="848"/>
      <c r="AU33" s="848"/>
      <c r="AV33" s="848"/>
      <c r="AW33" s="848"/>
      <c r="AX33" s="848"/>
      <c r="AY33" s="848"/>
      <c r="AZ33" s="848"/>
      <c r="BA33" s="848"/>
      <c r="BB33" s="848"/>
      <c r="BC33" s="848"/>
      <c r="BD33" s="848"/>
      <c r="BE33" s="848"/>
      <c r="BF33" s="848"/>
      <c r="BG33" s="848"/>
      <c r="BH33" s="848"/>
      <c r="BI33" s="848"/>
      <c r="BJ33" s="848"/>
      <c r="BK33" s="311" t="s">
        <v>38</v>
      </c>
      <c r="BL33" s="311"/>
      <c r="BM33" s="312"/>
      <c r="BN33" s="6"/>
      <c r="BR33" s="318"/>
      <c r="BS33" s="318"/>
      <c r="BT33" s="318"/>
    </row>
    <row r="34" spans="2:72" ht="18" customHeight="1">
      <c r="B34" s="5"/>
      <c r="C34" s="83"/>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84"/>
      <c r="AL34" s="99" t="s">
        <v>148</v>
      </c>
      <c r="AM34" s="100"/>
      <c r="AN34" s="100"/>
      <c r="AO34" s="100"/>
      <c r="AP34" s="33"/>
      <c r="AQ34" s="35"/>
      <c r="AR34" s="86"/>
      <c r="AS34" s="86" t="s">
        <v>67</v>
      </c>
      <c r="AT34" s="86"/>
      <c r="AU34" s="846">
        <f>IF('様式3の2(直流発電設備)'!AU51="","",'様式3の2(直流発電設備)'!AU51)</f>
        <v>5</v>
      </c>
      <c r="AV34" s="846"/>
      <c r="AW34" s="846"/>
      <c r="AX34" s="846"/>
      <c r="AY34" s="86" t="s">
        <v>68</v>
      </c>
      <c r="AZ34" s="86"/>
      <c r="BA34" s="86"/>
      <c r="BB34" s="86"/>
      <c r="BC34" s="850">
        <f>IF('様式3の2(直流発電設備)'!BC51="","",'様式3の2(直流発電設備)'!BC51)</f>
        <v>3</v>
      </c>
      <c r="BD34" s="850"/>
      <c r="BE34" s="850"/>
      <c r="BF34" s="850"/>
      <c r="BG34" s="850"/>
      <c r="BH34" s="850"/>
      <c r="BI34" s="850"/>
      <c r="BJ34" s="850"/>
      <c r="BK34" s="86" t="s">
        <v>38</v>
      </c>
      <c r="BL34" s="86"/>
      <c r="BM34" s="93"/>
      <c r="BN34" s="6"/>
      <c r="BR34" s="318"/>
      <c r="BS34" s="318"/>
      <c r="BT34" s="318"/>
    </row>
    <row r="35" spans="2:72" ht="18" customHeight="1">
      <c r="B35" s="5"/>
      <c r="C35" s="140" t="s">
        <v>318</v>
      </c>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c r="AP35" s="152"/>
      <c r="AQ35" s="152"/>
      <c r="AR35" s="140"/>
      <c r="AS35" s="133"/>
      <c r="AT35" s="133"/>
      <c r="AU35" s="133"/>
      <c r="AV35" s="133" t="s">
        <v>285</v>
      </c>
      <c r="AW35" s="133"/>
      <c r="AX35" s="133"/>
      <c r="AY35" s="133"/>
      <c r="AZ35" s="133"/>
      <c r="BA35" s="133"/>
      <c r="BB35" s="133"/>
      <c r="BC35" s="133"/>
      <c r="BD35" s="133"/>
      <c r="BE35" s="133"/>
      <c r="BF35" s="133"/>
      <c r="BG35" s="133"/>
      <c r="BH35" s="133"/>
      <c r="BI35" s="133"/>
      <c r="BJ35" s="133"/>
      <c r="BK35" s="133"/>
      <c r="BL35" s="133"/>
      <c r="BM35" s="134"/>
      <c r="BN35" s="6"/>
      <c r="BR35" s="318"/>
      <c r="BS35" s="318"/>
      <c r="BT35" s="318"/>
    </row>
    <row r="36" spans="2:72" ht="18" customHeight="1">
      <c r="B36" s="5"/>
      <c r="C36" s="140" t="s">
        <v>319</v>
      </c>
      <c r="D36" s="133"/>
      <c r="E36" s="133"/>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52"/>
      <c r="AQ36" s="152"/>
      <c r="AR36" s="140"/>
      <c r="AS36" s="133"/>
      <c r="AT36" s="133"/>
      <c r="AU36" s="133"/>
      <c r="AV36" s="133" t="s">
        <v>367</v>
      </c>
      <c r="AW36" s="133"/>
      <c r="AX36" s="133"/>
      <c r="AY36" s="133"/>
      <c r="AZ36" s="133"/>
      <c r="BA36" s="133"/>
      <c r="BB36" s="133"/>
      <c r="BC36" s="133"/>
      <c r="BD36" s="133"/>
      <c r="BE36" s="133"/>
      <c r="BF36" s="133"/>
      <c r="BG36" s="133"/>
      <c r="BH36" s="133"/>
      <c r="BI36" s="133"/>
      <c r="BJ36" s="133"/>
      <c r="BK36" s="133"/>
      <c r="BL36" s="133"/>
      <c r="BM36" s="134"/>
      <c r="BN36" s="6"/>
      <c r="BR36" s="318"/>
      <c r="BS36" s="318"/>
      <c r="BT36" s="318"/>
    </row>
    <row r="37" spans="2:72" ht="18" customHeight="1">
      <c r="B37" s="5"/>
      <c r="C37" s="140" t="s">
        <v>370</v>
      </c>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52"/>
      <c r="AQ37" s="152"/>
      <c r="AR37" s="851" t="s">
        <v>143</v>
      </c>
      <c r="AS37" s="852"/>
      <c r="AT37" s="852"/>
      <c r="AU37" s="852"/>
      <c r="AV37" s="852"/>
      <c r="AW37" s="852"/>
      <c r="AX37" s="852"/>
      <c r="AY37" s="852"/>
      <c r="AZ37" s="852"/>
      <c r="BA37" s="852"/>
      <c r="BB37" s="852"/>
      <c r="BC37" s="852"/>
      <c r="BD37" s="852"/>
      <c r="BE37" s="852"/>
      <c r="BF37" s="852"/>
      <c r="BG37" s="852"/>
      <c r="BH37" s="852"/>
      <c r="BI37" s="852"/>
      <c r="BJ37" s="852"/>
      <c r="BK37" s="852"/>
      <c r="BL37" s="852"/>
      <c r="BM37" s="853"/>
      <c r="BN37" s="6"/>
      <c r="BR37" s="318"/>
      <c r="BS37" s="318"/>
      <c r="BT37" s="318"/>
    </row>
    <row r="38" spans="2:72" ht="18" customHeight="1">
      <c r="B38" s="5"/>
      <c r="C38" s="140" t="s">
        <v>320</v>
      </c>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52"/>
      <c r="AQ38" s="152"/>
      <c r="AR38" s="851" t="s">
        <v>142</v>
      </c>
      <c r="AS38" s="852"/>
      <c r="AT38" s="852"/>
      <c r="AU38" s="852"/>
      <c r="AV38" s="852"/>
      <c r="AW38" s="852"/>
      <c r="AX38" s="852"/>
      <c r="AY38" s="852"/>
      <c r="AZ38" s="852"/>
      <c r="BA38" s="852"/>
      <c r="BB38" s="852"/>
      <c r="BC38" s="852"/>
      <c r="BD38" s="852"/>
      <c r="BE38" s="852"/>
      <c r="BF38" s="852"/>
      <c r="BG38" s="852"/>
      <c r="BH38" s="852"/>
      <c r="BI38" s="852"/>
      <c r="BJ38" s="852"/>
      <c r="BK38" s="852"/>
      <c r="BL38" s="852"/>
      <c r="BM38" s="853"/>
      <c r="BN38" s="6"/>
      <c r="BR38" s="318"/>
      <c r="BS38" s="318"/>
      <c r="BT38" s="318"/>
    </row>
    <row r="39" spans="2:72" ht="18" customHeight="1">
      <c r="B39" s="5"/>
      <c r="C39" s="140" t="s">
        <v>321</v>
      </c>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52"/>
      <c r="AQ39" s="152"/>
      <c r="AR39" s="140" t="s">
        <v>90</v>
      </c>
      <c r="AS39" s="133"/>
      <c r="AT39" s="133"/>
      <c r="AU39" s="854"/>
      <c r="AV39" s="854"/>
      <c r="AW39" s="854"/>
      <c r="AX39" s="854"/>
      <c r="AY39" s="854"/>
      <c r="AZ39" s="133" t="s">
        <v>27</v>
      </c>
      <c r="BA39" s="133"/>
      <c r="BB39" s="133"/>
      <c r="BC39" s="140" t="s">
        <v>91</v>
      </c>
      <c r="BD39" s="133"/>
      <c r="BE39" s="133"/>
      <c r="BF39" s="854"/>
      <c r="BG39" s="854"/>
      <c r="BH39" s="854"/>
      <c r="BI39" s="854"/>
      <c r="BJ39" s="854"/>
      <c r="BK39" s="133" t="s">
        <v>81</v>
      </c>
      <c r="BL39" s="133"/>
      <c r="BM39" s="134"/>
      <c r="BN39" s="6"/>
      <c r="BR39" s="318"/>
      <c r="BS39" s="318"/>
      <c r="BT39" s="318"/>
    </row>
    <row r="40" spans="2:72" ht="18" customHeight="1">
      <c r="B40" s="5"/>
      <c r="C40" s="38" t="s">
        <v>369</v>
      </c>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BN40" s="6"/>
    </row>
    <row r="41" spans="2:72" ht="18" customHeight="1">
      <c r="B41" s="5"/>
      <c r="C41" s="38" t="s">
        <v>368</v>
      </c>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BN41" s="6"/>
    </row>
    <row r="42" spans="2:72" ht="18" customHeight="1">
      <c r="B42" s="5"/>
      <c r="C42" s="38" t="s">
        <v>88</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BN42" s="6"/>
    </row>
    <row r="43" spans="2:72" ht="18" customHeight="1">
      <c r="B43" s="5"/>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BN43" s="6"/>
    </row>
    <row r="44" spans="2:72" ht="18" customHeight="1">
      <c r="B44" s="5"/>
      <c r="BN44" s="6"/>
    </row>
    <row r="45" spans="2:72" ht="18" customHeight="1">
      <c r="B45" s="5"/>
      <c r="C45" s="1" t="s">
        <v>69</v>
      </c>
      <c r="BN45" s="6"/>
    </row>
    <row r="46" spans="2:72" ht="18" customHeight="1">
      <c r="B46" s="5"/>
      <c r="D46" s="38" t="s">
        <v>77</v>
      </c>
      <c r="BN46" s="6"/>
    </row>
    <row r="47" spans="2:72" ht="18" customHeight="1">
      <c r="B47" s="5"/>
      <c r="D47" s="38" t="s">
        <v>78</v>
      </c>
      <c r="BN47" s="6"/>
    </row>
    <row r="48" spans="2:72" ht="18" customHeight="1">
      <c r="B48" s="5"/>
      <c r="D48" s="38" t="s">
        <v>79</v>
      </c>
      <c r="BN48" s="6"/>
    </row>
    <row r="49" spans="2:66" ht="18" customHeight="1">
      <c r="B49" s="5"/>
      <c r="D49" s="38"/>
      <c r="BN49" s="6"/>
    </row>
    <row r="50" spans="2:66" ht="18" customHeight="1">
      <c r="B50" s="5"/>
      <c r="BN50" s="6"/>
    </row>
    <row r="51" spans="2:66" ht="18" customHeight="1">
      <c r="B51" s="5"/>
      <c r="BN51" s="6"/>
    </row>
    <row r="52" spans="2:66" ht="18" customHeight="1">
      <c r="B52" s="5"/>
      <c r="BN52" s="6"/>
    </row>
    <row r="53" spans="2:66" ht="18" customHeight="1">
      <c r="B53" s="5"/>
      <c r="BN53" s="6"/>
    </row>
    <row r="54" spans="2:66" ht="18" customHeight="1">
      <c r="B54" s="5"/>
      <c r="BN54" s="6"/>
    </row>
    <row r="55" spans="2:66" ht="18" customHeight="1">
      <c r="B55" s="5"/>
      <c r="BN55" s="6"/>
    </row>
    <row r="56" spans="2:66" ht="18" customHeight="1">
      <c r="B56" s="5"/>
      <c r="BN56" s="6"/>
    </row>
    <row r="57" spans="2:66" ht="18" customHeight="1">
      <c r="B57" s="5"/>
      <c r="BN57" s="6"/>
    </row>
    <row r="58" spans="2:66" ht="18" customHeight="1">
      <c r="B58" s="5"/>
      <c r="BN58" s="6"/>
    </row>
    <row r="59" spans="2:66" ht="18" customHeight="1">
      <c r="B59" s="5"/>
      <c r="BN59" s="6"/>
    </row>
    <row r="60" spans="2:66" ht="18" customHeight="1" thickBot="1">
      <c r="B60" s="7"/>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9"/>
    </row>
  </sheetData>
  <sheetProtection sheet="1" selectLockedCells="1"/>
  <mergeCells count="53">
    <mergeCell ref="AR26:BM26"/>
    <mergeCell ref="BD29:BJ29"/>
    <mergeCell ref="AR33:BJ33"/>
    <mergeCell ref="AU34:AX34"/>
    <mergeCell ref="BC34:BJ34"/>
    <mergeCell ref="AR37:BM37"/>
    <mergeCell ref="AR38:BM38"/>
    <mergeCell ref="AU39:AY39"/>
    <mergeCell ref="BF39:BJ39"/>
    <mergeCell ref="AR27:BM27"/>
    <mergeCell ref="AR30:BM30"/>
    <mergeCell ref="AR31:BM31"/>
    <mergeCell ref="AR32:BM32"/>
    <mergeCell ref="AR29:AY29"/>
    <mergeCell ref="AR22:BJ22"/>
    <mergeCell ref="AR23:BJ23"/>
    <mergeCell ref="AR24:AY24"/>
    <mergeCell ref="BD24:BJ24"/>
    <mergeCell ref="AR25:BJ25"/>
    <mergeCell ref="AO19:AV19"/>
    <mergeCell ref="BC19:BJ19"/>
    <mergeCell ref="AL20:BJ20"/>
    <mergeCell ref="T21:Y21"/>
    <mergeCell ref="AC21:AH21"/>
    <mergeCell ref="AV21:BA21"/>
    <mergeCell ref="BE21:BJ21"/>
    <mergeCell ref="T17:BJ17"/>
    <mergeCell ref="T14:AL14"/>
    <mergeCell ref="T15:AL15"/>
    <mergeCell ref="AP14:AQ14"/>
    <mergeCell ref="AL18:BJ18"/>
    <mergeCell ref="AR9:BJ9"/>
    <mergeCell ref="B11:BN11"/>
    <mergeCell ref="Y12:AL12"/>
    <mergeCell ref="AR12:BM12"/>
    <mergeCell ref="T16:AL16"/>
    <mergeCell ref="AR16:BJ16"/>
    <mergeCell ref="AP15:AQ15"/>
    <mergeCell ref="AR14:BM14"/>
    <mergeCell ref="AR15:BM15"/>
    <mergeCell ref="T13:BM13"/>
    <mergeCell ref="BD2:BN2"/>
    <mergeCell ref="BA3:BC3"/>
    <mergeCell ref="BD3:BE3"/>
    <mergeCell ref="BF3:BG3"/>
    <mergeCell ref="BH3:BI3"/>
    <mergeCell ref="BJ3:BK3"/>
    <mergeCell ref="BL3:BM3"/>
    <mergeCell ref="B4:BN4"/>
    <mergeCell ref="AR6:AT6"/>
    <mergeCell ref="BA6:BM6"/>
    <mergeCell ref="B7:BN7"/>
    <mergeCell ref="AR8:BM8"/>
  </mergeCells>
  <phoneticPr fontId="1"/>
  <conditionalFormatting sqref="BA3 BF3 BJ3 BA6 AR8:AR9 T13 T17 AL18 AO19 BC19 T21 AC21 AV21 BE21 AR22:AR25 BD24 BD29 AR29:AR33 AU34 BC34">
    <cfRule type="expression" dxfId="25" priority="1">
      <formula>AND(NOT(ISBLANK(T3)),NOT(_xlfn.ISFORMULA(T3)))</formula>
    </cfRule>
  </conditionalFormatting>
  <dataValidations count="9">
    <dataValidation type="list" allowBlank="1" showInputMessage="1" sqref="AR32:BM32" xr:uid="{E3338E6B-AEC0-4A6F-AA47-0A5BAEFBE776}">
      <formula1>"（有無を選択下さい）,有,無"</formula1>
    </dataValidation>
    <dataValidation type="list" allowBlank="1" showInputMessage="1" showErrorMessage="1" sqref="AR38:BM38" xr:uid="{B2CB1B79-E3FB-4177-A4E9-33A01D657BC8}">
      <formula1>"（該当する場合、有無を選択下さい）,有,無"</formula1>
    </dataValidation>
    <dataValidation type="list" allowBlank="1" showInputMessage="1" sqref="BA6:BM6" xr:uid="{ACF706F0-FA9B-4A41-BC4F-C7274874B495}">
      <formula1>"新設"</formula1>
    </dataValidation>
    <dataValidation type="list" allowBlank="1" showInputMessage="1" showErrorMessage="1" sqref="AR8:BM8" xr:uid="{02E160F9-0DCC-43CF-B720-681A15666D32}">
      <formula1>"太陽光"</formula1>
    </dataValidation>
    <dataValidation type="list" allowBlank="1" showInputMessage="1" sqref="T13:BM13 AR30:BM31" xr:uid="{EF6AA99B-198A-414D-8715-65AE65C4AA41}">
      <formula1>#REF!</formula1>
    </dataValidation>
    <dataValidation type="list" allowBlank="1" showInputMessage="1" showErrorMessage="1" sqref="AR37:BM37" xr:uid="{6766D817-0A27-44CC-A3E4-DC429BC07823}">
      <formula1>#REF!</formula1>
    </dataValidation>
    <dataValidation type="list" allowBlank="1" showInputMessage="1" sqref="AR26:BM26" xr:uid="{DD4536FE-7A14-4867-A40C-5BF9254B7293}">
      <formula1>"（電圧調整機能の選択して下さい）,無効電力制御機能,力率一定制御機能,出力制御機能,その他（　　　　　　　）"</formula1>
    </dataValidation>
    <dataValidation type="list" allowBlank="1" showInputMessage="1" showErrorMessage="1" sqref="AR27:BM27" xr:uid="{7BEA22B7-47C4-45C7-BA66-6E534D3D3E4C}">
      <formula1>"（有無を選択して下さい）,有,無"</formula1>
    </dataValidation>
    <dataValidation type="list" allowBlank="1" showInputMessage="1" showErrorMessage="1" sqref="AL20:BJ20" xr:uid="{9DB554BA-BE86-4418-AE15-CADC42FDA230}">
      <formula1>"（選択して下さい）,50,60"</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6C7A5-B1B9-4EC5-B583-6DD8B095DD11}">
  <sheetPr codeName="Sheet20">
    <pageSetUpPr fitToPage="1"/>
  </sheetPr>
  <dimension ref="B1:BU66"/>
  <sheetViews>
    <sheetView showGridLines="0" showRuler="0" topLeftCell="B3" zoomScaleNormal="100" zoomScaleSheetLayoutView="115" zoomScalePageLayoutView="70" workbookViewId="0">
      <selection activeCell="BV22" sqref="BV22"/>
    </sheetView>
  </sheetViews>
  <sheetFormatPr defaultColWidth="2" defaultRowHeight="18" customHeight="1" outlineLevelCol="1"/>
  <cols>
    <col min="1" max="64" width="2" style="1"/>
    <col min="65" max="65" width="2.5" style="1" customWidth="1"/>
    <col min="66" max="66" width="2" style="1"/>
    <col min="67" max="67" width="28.25" style="1" bestFit="1" customWidth="1"/>
    <col min="68" max="68" width="5.75" style="1" customWidth="1"/>
    <col min="69" max="69" width="16.58203125" style="1" bestFit="1" customWidth="1"/>
    <col min="70" max="72" width="6.83203125" style="1" hidden="1" customWidth="1" outlineLevel="1"/>
    <col min="73" max="73" width="2" style="1" collapsed="1"/>
    <col min="74" max="16384" width="2" style="1"/>
  </cols>
  <sheetData>
    <row r="1" spans="2:72" ht="30" customHeight="1">
      <c r="BO1" s="316" t="s">
        <v>546</v>
      </c>
      <c r="BP1" s="319">
        <f>BT3</f>
        <v>38</v>
      </c>
      <c r="BQ1" s="317" t="s">
        <v>547</v>
      </c>
    </row>
    <row r="2" spans="2:72" ht="18" customHeight="1" thickBot="1">
      <c r="BD2" s="644" t="s">
        <v>305</v>
      </c>
      <c r="BE2" s="644"/>
      <c r="BF2" s="644"/>
      <c r="BG2" s="644"/>
      <c r="BH2" s="644"/>
      <c r="BI2" s="644"/>
      <c r="BJ2" s="644"/>
      <c r="BK2" s="644"/>
      <c r="BL2" s="644"/>
      <c r="BM2" s="644"/>
      <c r="BN2" s="644"/>
      <c r="BR2" s="315" t="s">
        <v>548</v>
      </c>
      <c r="BS2" s="315" t="s">
        <v>550</v>
      </c>
      <c r="BT2" s="315" t="s">
        <v>549</v>
      </c>
    </row>
    <row r="3" spans="2:72" ht="18" customHeight="1">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594">
        <f>IF(様式1!$BC$4="","",様式1!$BC$4)</f>
        <v>2026</v>
      </c>
      <c r="BB3" s="594"/>
      <c r="BC3" s="594"/>
      <c r="BD3" s="595" t="s">
        <v>10</v>
      </c>
      <c r="BE3" s="595"/>
      <c r="BF3" s="594">
        <f>IF(様式1!$BH$4="","",様式1!$BH$4)</f>
        <v>2</v>
      </c>
      <c r="BG3" s="594"/>
      <c r="BH3" s="595" t="s">
        <v>9</v>
      </c>
      <c r="BI3" s="595"/>
      <c r="BJ3" s="594">
        <f>IF(様式1!$BL$4="","",様式1!$BL$4)</f>
        <v>9</v>
      </c>
      <c r="BK3" s="594"/>
      <c r="BL3" s="595" t="s">
        <v>8</v>
      </c>
      <c r="BM3" s="595"/>
      <c r="BN3" s="4"/>
      <c r="BR3" s="320">
        <f t="shared" ref="BR3:BS3" si="0">SUM(BR4:BR69)</f>
        <v>42</v>
      </c>
      <c r="BS3" s="320">
        <f t="shared" si="0"/>
        <v>4</v>
      </c>
      <c r="BT3" s="320">
        <f>SUM(BT4:BT69)</f>
        <v>38</v>
      </c>
    </row>
    <row r="4" spans="2:72" ht="18" customHeight="1">
      <c r="B4" s="596" t="s">
        <v>172</v>
      </c>
      <c r="C4" s="597"/>
      <c r="D4" s="597"/>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7"/>
      <c r="AG4" s="597"/>
      <c r="AH4" s="597"/>
      <c r="AI4" s="597"/>
      <c r="AJ4" s="597"/>
      <c r="AK4" s="597"/>
      <c r="AL4" s="597"/>
      <c r="AM4" s="597"/>
      <c r="AN4" s="597"/>
      <c r="AO4" s="597"/>
      <c r="AP4" s="597"/>
      <c r="AQ4" s="597"/>
      <c r="AR4" s="597"/>
      <c r="AS4" s="597"/>
      <c r="AT4" s="597"/>
      <c r="AU4" s="597"/>
      <c r="AV4" s="597"/>
      <c r="AW4" s="597"/>
      <c r="AX4" s="597"/>
      <c r="AY4" s="597"/>
      <c r="AZ4" s="597"/>
      <c r="BA4" s="597"/>
      <c r="BB4" s="597"/>
      <c r="BC4" s="597"/>
      <c r="BD4" s="597"/>
      <c r="BE4" s="597"/>
      <c r="BF4" s="597"/>
      <c r="BG4" s="597"/>
      <c r="BH4" s="597"/>
      <c r="BI4" s="597"/>
      <c r="BJ4" s="597"/>
      <c r="BK4" s="597"/>
      <c r="BL4" s="597"/>
      <c r="BM4" s="597"/>
      <c r="BN4" s="598"/>
      <c r="BR4" s="318"/>
      <c r="BS4" s="318"/>
      <c r="BT4" s="318"/>
    </row>
    <row r="5" spans="2:72" ht="18" customHeight="1">
      <c r="B5" s="5"/>
      <c r="BA5" s="120"/>
      <c r="BB5" s="120"/>
      <c r="BC5" s="120"/>
      <c r="BD5" s="120"/>
      <c r="BE5" s="120"/>
      <c r="BF5" s="120"/>
      <c r="BG5" s="120"/>
      <c r="BH5" s="120"/>
      <c r="BI5" s="120"/>
      <c r="BJ5" s="120"/>
      <c r="BK5" s="120"/>
      <c r="BL5" s="120"/>
      <c r="BM5" s="120"/>
      <c r="BN5" s="6"/>
      <c r="BR5" s="318"/>
      <c r="BS5" s="318"/>
      <c r="BT5" s="318"/>
    </row>
    <row r="6" spans="2:72" ht="18" customHeight="1">
      <c r="B6" s="5"/>
      <c r="AR6" s="645"/>
      <c r="AS6" s="645"/>
      <c r="AT6" s="645"/>
      <c r="AU6" s="17" t="s">
        <v>141</v>
      </c>
      <c r="AV6" s="17"/>
      <c r="AW6" s="17"/>
      <c r="AX6" s="17"/>
      <c r="AY6" s="17"/>
      <c r="AZ6" s="17"/>
      <c r="BA6" s="646" t="str">
        <f>"新設"</f>
        <v>新設</v>
      </c>
      <c r="BB6" s="646"/>
      <c r="BC6" s="646"/>
      <c r="BD6" s="646"/>
      <c r="BE6" s="646"/>
      <c r="BF6" s="646"/>
      <c r="BG6" s="646"/>
      <c r="BH6" s="646"/>
      <c r="BI6" s="646"/>
      <c r="BJ6" s="646"/>
      <c r="BK6" s="646"/>
      <c r="BL6" s="646"/>
      <c r="BM6" s="646"/>
      <c r="BN6" s="6"/>
      <c r="BR6" s="318">
        <v>1</v>
      </c>
      <c r="BS6" s="318">
        <f>COUNTA(AR6)</f>
        <v>0</v>
      </c>
      <c r="BT6" s="318">
        <f>BR6-BS6</f>
        <v>1</v>
      </c>
    </row>
    <row r="7" spans="2:72" ht="18" customHeight="1">
      <c r="B7" s="559" t="s">
        <v>43</v>
      </c>
      <c r="C7" s="560"/>
      <c r="D7" s="560"/>
      <c r="E7" s="560"/>
      <c r="F7" s="560"/>
      <c r="G7" s="560"/>
      <c r="H7" s="560"/>
      <c r="I7" s="560"/>
      <c r="J7" s="560"/>
      <c r="K7" s="560"/>
      <c r="L7" s="560"/>
      <c r="M7" s="560"/>
      <c r="N7" s="560"/>
      <c r="O7" s="560"/>
      <c r="P7" s="560"/>
      <c r="Q7" s="560"/>
      <c r="R7" s="560"/>
      <c r="S7" s="560"/>
      <c r="T7" s="560"/>
      <c r="U7" s="560"/>
      <c r="V7" s="560"/>
      <c r="W7" s="560"/>
      <c r="X7" s="560"/>
      <c r="Y7" s="560"/>
      <c r="Z7" s="560"/>
      <c r="AA7" s="560"/>
      <c r="AB7" s="560"/>
      <c r="AC7" s="560"/>
      <c r="AD7" s="560"/>
      <c r="AE7" s="560"/>
      <c r="AF7" s="560"/>
      <c r="AG7" s="560"/>
      <c r="AH7" s="560"/>
      <c r="AI7" s="560"/>
      <c r="AJ7" s="560"/>
      <c r="AK7" s="560"/>
      <c r="AL7" s="560"/>
      <c r="AM7" s="560"/>
      <c r="AN7" s="560"/>
      <c r="AO7" s="560"/>
      <c r="AP7" s="560"/>
      <c r="AQ7" s="560"/>
      <c r="AR7" s="560"/>
      <c r="AS7" s="560"/>
      <c r="AT7" s="560"/>
      <c r="AU7" s="560"/>
      <c r="AV7" s="560"/>
      <c r="AW7" s="560"/>
      <c r="AX7" s="560"/>
      <c r="AY7" s="560"/>
      <c r="AZ7" s="560"/>
      <c r="BA7" s="560"/>
      <c r="BB7" s="560"/>
      <c r="BC7" s="560"/>
      <c r="BD7" s="560"/>
      <c r="BE7" s="560"/>
      <c r="BF7" s="560"/>
      <c r="BG7" s="560"/>
      <c r="BH7" s="560"/>
      <c r="BI7" s="560"/>
      <c r="BJ7" s="560"/>
      <c r="BK7" s="560"/>
      <c r="BL7" s="560"/>
      <c r="BM7" s="560"/>
      <c r="BN7" s="561"/>
      <c r="BR7" s="318"/>
      <c r="BS7" s="318"/>
      <c r="BT7" s="318"/>
    </row>
    <row r="8" spans="2:72" ht="18" customHeight="1">
      <c r="B8" s="46"/>
      <c r="C8" s="41" t="s">
        <v>324</v>
      </c>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570" t="str">
        <f>"太陽光"</f>
        <v>太陽光</v>
      </c>
      <c r="AS8" s="571"/>
      <c r="AT8" s="571"/>
      <c r="AU8" s="571"/>
      <c r="AV8" s="571"/>
      <c r="AW8" s="571"/>
      <c r="AX8" s="571"/>
      <c r="AY8" s="571"/>
      <c r="AZ8" s="571"/>
      <c r="BA8" s="571"/>
      <c r="BB8" s="571"/>
      <c r="BC8" s="571"/>
      <c r="BD8" s="571"/>
      <c r="BE8" s="571"/>
      <c r="BF8" s="571"/>
      <c r="BG8" s="571"/>
      <c r="BH8" s="571"/>
      <c r="BI8" s="571"/>
      <c r="BJ8" s="571"/>
      <c r="BK8" s="571"/>
      <c r="BL8" s="571"/>
      <c r="BM8" s="572"/>
      <c r="BN8" s="92"/>
      <c r="BR8" s="318"/>
      <c r="BS8" s="318"/>
      <c r="BT8" s="318"/>
    </row>
    <row r="9" spans="2:72" ht="18" customHeight="1">
      <c r="B9" s="46"/>
      <c r="C9" s="41" t="s">
        <v>325</v>
      </c>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619"/>
      <c r="AS9" s="620"/>
      <c r="AT9" s="620"/>
      <c r="AU9" s="620"/>
      <c r="AV9" s="620"/>
      <c r="AW9" s="620"/>
      <c r="AX9" s="620"/>
      <c r="AY9" s="620"/>
      <c r="AZ9" s="620"/>
      <c r="BA9" s="620"/>
      <c r="BB9" s="620"/>
      <c r="BC9" s="620"/>
      <c r="BD9" s="620"/>
      <c r="BE9" s="620"/>
      <c r="BF9" s="620"/>
      <c r="BG9" s="620"/>
      <c r="BH9" s="620"/>
      <c r="BI9" s="620"/>
      <c r="BJ9" s="620"/>
      <c r="BK9" s="19" t="s">
        <v>44</v>
      </c>
      <c r="BL9" s="19"/>
      <c r="BM9" s="23"/>
      <c r="BN9" s="92"/>
      <c r="BR9" s="318">
        <v>1</v>
      </c>
      <c r="BS9" s="318">
        <f>COUNTA(AR9)</f>
        <v>0</v>
      </c>
      <c r="BT9" s="318">
        <f>BR9-BS9</f>
        <v>1</v>
      </c>
    </row>
    <row r="10" spans="2:72" ht="18" customHeight="1">
      <c r="B10" s="5"/>
      <c r="BN10" s="6"/>
      <c r="BR10" s="318"/>
      <c r="BS10" s="318"/>
      <c r="BT10" s="318"/>
    </row>
    <row r="11" spans="2:72" ht="18" customHeight="1">
      <c r="B11" s="567" t="s">
        <v>403</v>
      </c>
      <c r="C11" s="568"/>
      <c r="D11" s="568"/>
      <c r="E11" s="568"/>
      <c r="F11" s="568"/>
      <c r="G11" s="568"/>
      <c r="H11" s="568"/>
      <c r="I11" s="568"/>
      <c r="J11" s="568"/>
      <c r="K11" s="568"/>
      <c r="L11" s="568"/>
      <c r="M11" s="568"/>
      <c r="N11" s="568"/>
      <c r="O11" s="568"/>
      <c r="P11" s="568"/>
      <c r="Q11" s="568"/>
      <c r="R11" s="568"/>
      <c r="S11" s="568"/>
      <c r="T11" s="568"/>
      <c r="U11" s="568"/>
      <c r="V11" s="568"/>
      <c r="W11" s="568"/>
      <c r="X11" s="568"/>
      <c r="Y11" s="568"/>
      <c r="Z11" s="568"/>
      <c r="AA11" s="568"/>
      <c r="AB11" s="568"/>
      <c r="AC11" s="568"/>
      <c r="AD11" s="568"/>
      <c r="AE11" s="568"/>
      <c r="AF11" s="568"/>
      <c r="AG11" s="568"/>
      <c r="AH11" s="568"/>
      <c r="AI11" s="568"/>
      <c r="AJ11" s="568"/>
      <c r="AK11" s="568"/>
      <c r="AL11" s="568"/>
      <c r="AM11" s="568"/>
      <c r="AN11" s="568"/>
      <c r="AO11" s="568"/>
      <c r="AP11" s="568"/>
      <c r="AQ11" s="568"/>
      <c r="AR11" s="568"/>
      <c r="AS11" s="568"/>
      <c r="AT11" s="568"/>
      <c r="AU11" s="568"/>
      <c r="AV11" s="568"/>
      <c r="AW11" s="568"/>
      <c r="AX11" s="568"/>
      <c r="AY11" s="568"/>
      <c r="AZ11" s="568"/>
      <c r="BA11" s="568"/>
      <c r="BB11" s="568"/>
      <c r="BC11" s="568"/>
      <c r="BD11" s="568"/>
      <c r="BE11" s="568"/>
      <c r="BF11" s="568"/>
      <c r="BG11" s="568"/>
      <c r="BH11" s="568"/>
      <c r="BI11" s="568"/>
      <c r="BJ11" s="568"/>
      <c r="BK11" s="568"/>
      <c r="BL11" s="568"/>
      <c r="BM11" s="568"/>
      <c r="BN11" s="569"/>
      <c r="BR11" s="318"/>
      <c r="BS11" s="318"/>
      <c r="BT11" s="318"/>
    </row>
    <row r="12" spans="2:72" ht="18" customHeight="1">
      <c r="B12" s="5"/>
      <c r="C12" s="58" t="s">
        <v>156</v>
      </c>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636"/>
      <c r="AS12" s="637"/>
      <c r="AT12" s="637"/>
      <c r="AU12" s="637"/>
      <c r="AV12" s="637"/>
      <c r="AW12" s="637"/>
      <c r="AX12" s="637"/>
      <c r="AY12" s="637"/>
      <c r="AZ12" s="637"/>
      <c r="BA12" s="637"/>
      <c r="BB12" s="637"/>
      <c r="BC12" s="637"/>
      <c r="BD12" s="637"/>
      <c r="BE12" s="637"/>
      <c r="BF12" s="637"/>
      <c r="BG12" s="637"/>
      <c r="BH12" s="637"/>
      <c r="BI12" s="637"/>
      <c r="BJ12" s="637"/>
      <c r="BK12" s="59" t="s">
        <v>52</v>
      </c>
      <c r="BL12" s="59"/>
      <c r="BM12" s="60"/>
      <c r="BN12" s="6"/>
      <c r="BR12" s="318">
        <v>1</v>
      </c>
      <c r="BS12" s="318">
        <f>COUNTA(AR12)</f>
        <v>0</v>
      </c>
      <c r="BT12" s="318">
        <f>BR12-BS12</f>
        <v>1</v>
      </c>
    </row>
    <row r="13" spans="2:72" ht="18" customHeight="1">
      <c r="B13" s="5"/>
      <c r="C13" s="58" t="s">
        <v>157</v>
      </c>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636"/>
      <c r="AS13" s="637"/>
      <c r="AT13" s="637"/>
      <c r="AU13" s="637"/>
      <c r="AV13" s="637"/>
      <c r="AW13" s="637"/>
      <c r="AX13" s="637"/>
      <c r="AY13" s="637"/>
      <c r="AZ13" s="75" t="s">
        <v>161</v>
      </c>
      <c r="BA13" s="75"/>
      <c r="BB13" s="75"/>
      <c r="BC13" s="75"/>
      <c r="BD13" s="637"/>
      <c r="BE13" s="637"/>
      <c r="BF13" s="637"/>
      <c r="BG13" s="637"/>
      <c r="BH13" s="637"/>
      <c r="BI13" s="637"/>
      <c r="BJ13" s="637"/>
      <c r="BK13" s="59" t="s">
        <v>25</v>
      </c>
      <c r="BL13" s="59"/>
      <c r="BM13" s="60"/>
      <c r="BN13" s="6"/>
      <c r="BR13" s="318">
        <v>2</v>
      </c>
      <c r="BS13" s="318">
        <f>COUNTA(AR13)+COUNTA(BD13)</f>
        <v>0</v>
      </c>
      <c r="BT13" s="318">
        <f>BR13-BS13</f>
        <v>2</v>
      </c>
    </row>
    <row r="14" spans="2:72" ht="18" customHeight="1">
      <c r="B14" s="5"/>
      <c r="C14" s="64" t="s">
        <v>159</v>
      </c>
      <c r="D14" s="65"/>
      <c r="E14" s="65"/>
      <c r="F14" s="65"/>
      <c r="G14" s="65"/>
      <c r="H14" s="65"/>
      <c r="I14" s="65"/>
      <c r="J14" s="65"/>
      <c r="K14" s="65"/>
      <c r="L14" s="65"/>
      <c r="M14" s="65"/>
      <c r="N14" s="65"/>
      <c r="O14" s="65"/>
      <c r="P14" s="65"/>
      <c r="Q14" s="65"/>
      <c r="R14" s="65"/>
      <c r="S14" s="66"/>
      <c r="T14" s="61" t="s">
        <v>122</v>
      </c>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47"/>
      <c r="AS14" s="648"/>
      <c r="AT14" s="648"/>
      <c r="AU14" s="648"/>
      <c r="AV14" s="648"/>
      <c r="AW14" s="648"/>
      <c r="AX14" s="648"/>
      <c r="AY14" s="648"/>
      <c r="AZ14" s="648"/>
      <c r="BA14" s="648"/>
      <c r="BB14" s="648"/>
      <c r="BC14" s="648"/>
      <c r="BD14" s="648"/>
      <c r="BE14" s="648"/>
      <c r="BF14" s="648"/>
      <c r="BG14" s="648"/>
      <c r="BH14" s="648"/>
      <c r="BI14" s="648"/>
      <c r="BJ14" s="648"/>
      <c r="BK14" s="62"/>
      <c r="BL14" s="62"/>
      <c r="BM14" s="63"/>
      <c r="BN14" s="6"/>
      <c r="BR14" s="318">
        <v>1</v>
      </c>
      <c r="BS14" s="318">
        <f>COUNTA(AR14)</f>
        <v>0</v>
      </c>
      <c r="BT14" s="318">
        <f>BR14-BS14</f>
        <v>1</v>
      </c>
    </row>
    <row r="15" spans="2:72" ht="18" customHeight="1">
      <c r="B15" s="5"/>
      <c r="C15" s="16"/>
      <c r="D15" s="17"/>
      <c r="E15" s="17"/>
      <c r="F15" s="17"/>
      <c r="G15" s="17"/>
      <c r="H15" s="17"/>
      <c r="I15" s="17"/>
      <c r="J15" s="17"/>
      <c r="K15" s="17"/>
      <c r="L15" s="17"/>
      <c r="M15" s="17"/>
      <c r="N15" s="17"/>
      <c r="O15" s="17"/>
      <c r="P15" s="17"/>
      <c r="Q15" s="17"/>
      <c r="R15" s="17"/>
      <c r="S15" s="18"/>
      <c r="T15" s="28" t="s">
        <v>123</v>
      </c>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649"/>
      <c r="AS15" s="650"/>
      <c r="AT15" s="650"/>
      <c r="AU15" s="650"/>
      <c r="AV15" s="650"/>
      <c r="AW15" s="650"/>
      <c r="AX15" s="650"/>
      <c r="AY15" s="650"/>
      <c r="AZ15" s="650"/>
      <c r="BA15" s="650"/>
      <c r="BB15" s="650"/>
      <c r="BC15" s="650"/>
      <c r="BD15" s="650"/>
      <c r="BE15" s="650"/>
      <c r="BF15" s="650"/>
      <c r="BG15" s="650"/>
      <c r="BH15" s="650"/>
      <c r="BI15" s="650"/>
      <c r="BJ15" s="650"/>
      <c r="BK15" s="26" t="s">
        <v>25</v>
      </c>
      <c r="BL15" s="26"/>
      <c r="BM15" s="27"/>
      <c r="BN15" s="6"/>
      <c r="BR15" s="318">
        <v>1</v>
      </c>
      <c r="BS15" s="318">
        <f>COUNTA(AR15)</f>
        <v>0</v>
      </c>
      <c r="BT15" s="318">
        <f>BR15-BS15</f>
        <v>1</v>
      </c>
    </row>
    <row r="16" spans="2:72" ht="18" customHeight="1">
      <c r="B16" s="5"/>
      <c r="C16" s="58" t="s">
        <v>160</v>
      </c>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634"/>
      <c r="AS16" s="635"/>
      <c r="AT16" s="635"/>
      <c r="AU16" s="635"/>
      <c r="AV16" s="635"/>
      <c r="AW16" s="635"/>
      <c r="AX16" s="635"/>
      <c r="AY16" s="635"/>
      <c r="AZ16" s="635"/>
      <c r="BA16" s="635"/>
      <c r="BB16" s="635"/>
      <c r="BC16" s="635"/>
      <c r="BD16" s="635"/>
      <c r="BE16" s="635"/>
      <c r="BF16" s="635"/>
      <c r="BG16" s="635"/>
      <c r="BH16" s="635"/>
      <c r="BI16" s="635"/>
      <c r="BJ16" s="635"/>
      <c r="BK16" s="59" t="s">
        <v>38</v>
      </c>
      <c r="BL16" s="59"/>
      <c r="BM16" s="60"/>
      <c r="BN16" s="6"/>
      <c r="BR16" s="318">
        <v>1</v>
      </c>
      <c r="BS16" s="318">
        <f>COUNTA(AR16)</f>
        <v>0</v>
      </c>
      <c r="BT16" s="318">
        <f>BR16-BS16</f>
        <v>1</v>
      </c>
    </row>
    <row r="17" spans="2:72" ht="18" customHeight="1">
      <c r="B17" s="5"/>
      <c r="BN17" s="6"/>
      <c r="BR17" s="318"/>
      <c r="BS17" s="318"/>
      <c r="BT17" s="318"/>
    </row>
    <row r="18" spans="2:72" ht="18" customHeight="1">
      <c r="B18" s="567" t="s">
        <v>171</v>
      </c>
      <c r="C18" s="568"/>
      <c r="D18" s="568"/>
      <c r="E18" s="568"/>
      <c r="F18" s="568"/>
      <c r="G18" s="568"/>
      <c r="H18" s="568"/>
      <c r="I18" s="568"/>
      <c r="J18" s="568"/>
      <c r="K18" s="568"/>
      <c r="L18" s="568"/>
      <c r="M18" s="568"/>
      <c r="N18" s="568"/>
      <c r="O18" s="568"/>
      <c r="P18" s="568"/>
      <c r="Q18" s="568"/>
      <c r="R18" s="568"/>
      <c r="S18" s="568"/>
      <c r="T18" s="568"/>
      <c r="U18" s="568"/>
      <c r="V18" s="568"/>
      <c r="W18" s="568"/>
      <c r="X18" s="568"/>
      <c r="Y18" s="568"/>
      <c r="Z18" s="568"/>
      <c r="AA18" s="568"/>
      <c r="AB18" s="568"/>
      <c r="AC18" s="568"/>
      <c r="AD18" s="568"/>
      <c r="AE18" s="568"/>
      <c r="AF18" s="568"/>
      <c r="AG18" s="568"/>
      <c r="AH18" s="568"/>
      <c r="AI18" s="568"/>
      <c r="AJ18" s="568"/>
      <c r="AK18" s="568"/>
      <c r="AL18" s="568"/>
      <c r="AM18" s="568"/>
      <c r="AN18" s="568"/>
      <c r="AO18" s="568"/>
      <c r="AP18" s="568"/>
      <c r="AQ18" s="568"/>
      <c r="AR18" s="568"/>
      <c r="AS18" s="568"/>
      <c r="AT18" s="568"/>
      <c r="AU18" s="568"/>
      <c r="AV18" s="568"/>
      <c r="AW18" s="568"/>
      <c r="AX18" s="568"/>
      <c r="AY18" s="568"/>
      <c r="AZ18" s="568"/>
      <c r="BA18" s="568"/>
      <c r="BB18" s="568"/>
      <c r="BC18" s="568"/>
      <c r="BD18" s="568"/>
      <c r="BE18" s="568"/>
      <c r="BF18" s="568"/>
      <c r="BG18" s="568"/>
      <c r="BH18" s="568"/>
      <c r="BI18" s="568"/>
      <c r="BJ18" s="568"/>
      <c r="BK18" s="568"/>
      <c r="BL18" s="568"/>
      <c r="BM18" s="568"/>
      <c r="BN18" s="569"/>
      <c r="BR18" s="318"/>
      <c r="BS18" s="318"/>
      <c r="BT18" s="318"/>
    </row>
    <row r="19" spans="2:72" ht="18" customHeight="1">
      <c r="B19" s="5"/>
      <c r="C19" s="638" t="s">
        <v>177</v>
      </c>
      <c r="D19" s="639"/>
      <c r="E19" s="58" t="s">
        <v>178</v>
      </c>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60"/>
      <c r="AR19" s="636"/>
      <c r="AS19" s="637"/>
      <c r="AT19" s="637"/>
      <c r="AU19" s="637"/>
      <c r="AV19" s="637"/>
      <c r="AW19" s="637"/>
      <c r="AX19" s="637"/>
      <c r="AY19" s="637"/>
      <c r="AZ19" s="637"/>
      <c r="BA19" s="637"/>
      <c r="BB19" s="637"/>
      <c r="BC19" s="637"/>
      <c r="BD19" s="637"/>
      <c r="BE19" s="637"/>
      <c r="BF19" s="637"/>
      <c r="BG19" s="637"/>
      <c r="BH19" s="637"/>
      <c r="BI19" s="637"/>
      <c r="BJ19" s="637"/>
      <c r="BK19" s="75" t="s">
        <v>27</v>
      </c>
      <c r="BL19" s="75"/>
      <c r="BM19" s="101"/>
      <c r="BN19" s="6"/>
      <c r="BR19" s="318">
        <v>1</v>
      </c>
      <c r="BS19" s="318">
        <f>COUNTA(AR19)</f>
        <v>0</v>
      </c>
      <c r="BT19" s="318">
        <f>BR19-BS19</f>
        <v>1</v>
      </c>
    </row>
    <row r="20" spans="2:72" ht="18" customHeight="1">
      <c r="B20" s="5"/>
      <c r="C20" s="640"/>
      <c r="D20" s="641"/>
      <c r="E20" s="16" t="s">
        <v>179</v>
      </c>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8"/>
      <c r="AR20" s="657"/>
      <c r="AS20" s="658"/>
      <c r="AT20" s="658"/>
      <c r="AU20" s="658"/>
      <c r="AV20" s="658"/>
      <c r="AW20" s="658"/>
      <c r="AX20" s="658"/>
      <c r="AY20" s="658"/>
      <c r="AZ20" s="658"/>
      <c r="BA20" s="658"/>
      <c r="BB20" s="658"/>
      <c r="BC20" s="658"/>
      <c r="BD20" s="658"/>
      <c r="BE20" s="658"/>
      <c r="BF20" s="658"/>
      <c r="BG20" s="658"/>
      <c r="BH20" s="658"/>
      <c r="BI20" s="658"/>
      <c r="BJ20" s="658"/>
      <c r="BK20" s="75" t="s">
        <v>158</v>
      </c>
      <c r="BL20" s="75"/>
      <c r="BM20" s="101"/>
      <c r="BN20" s="6"/>
      <c r="BR20" s="318">
        <v>1</v>
      </c>
      <c r="BS20" s="318">
        <f>COUNTA(AR20)</f>
        <v>0</v>
      </c>
      <c r="BT20" s="318">
        <f>BR20-BS20</f>
        <v>1</v>
      </c>
    </row>
    <row r="21" spans="2:72" ht="18" customHeight="1">
      <c r="B21" s="5"/>
      <c r="C21" s="640"/>
      <c r="D21" s="641"/>
      <c r="E21" s="15" t="s">
        <v>180</v>
      </c>
      <c r="AR21" s="659"/>
      <c r="AS21" s="660"/>
      <c r="AT21" s="660"/>
      <c r="AU21" s="660"/>
      <c r="AV21" s="660"/>
      <c r="AW21" s="660"/>
      <c r="AX21" s="660"/>
      <c r="AY21" s="660"/>
      <c r="AZ21" s="660"/>
      <c r="BA21" s="660"/>
      <c r="BB21" s="660"/>
      <c r="BC21" s="660"/>
      <c r="BD21" s="660"/>
      <c r="BE21" s="660"/>
      <c r="BF21" s="660"/>
      <c r="BG21" s="660"/>
      <c r="BH21" s="660"/>
      <c r="BI21" s="660"/>
      <c r="BJ21" s="660"/>
      <c r="BK21" s="660"/>
      <c r="BL21" s="660"/>
      <c r="BM21" s="661"/>
      <c r="BN21" s="6"/>
      <c r="BR21" s="318">
        <v>1</v>
      </c>
      <c r="BS21" s="318">
        <f>COUNTA(AR21)</f>
        <v>0</v>
      </c>
      <c r="BT21" s="318">
        <f>BR21-BS21</f>
        <v>1</v>
      </c>
    </row>
    <row r="22" spans="2:72" ht="18" customHeight="1">
      <c r="B22" s="5"/>
      <c r="C22" s="640"/>
      <c r="D22" s="641"/>
      <c r="E22" s="15"/>
      <c r="AR22" s="662"/>
      <c r="AS22" s="663"/>
      <c r="AT22" s="663"/>
      <c r="AU22" s="663"/>
      <c r="AV22" s="663"/>
      <c r="AW22" s="663"/>
      <c r="AX22" s="663"/>
      <c r="AY22" s="663"/>
      <c r="AZ22" s="663"/>
      <c r="BA22" s="663"/>
      <c r="BB22" s="663"/>
      <c r="BC22" s="663"/>
      <c r="BD22" s="663"/>
      <c r="BE22" s="663"/>
      <c r="BF22" s="663"/>
      <c r="BG22" s="663"/>
      <c r="BH22" s="663"/>
      <c r="BI22" s="663"/>
      <c r="BJ22" s="663"/>
      <c r="BK22" s="663"/>
      <c r="BL22" s="663"/>
      <c r="BM22" s="664"/>
      <c r="BN22" s="6"/>
      <c r="BR22" s="318"/>
      <c r="BS22" s="318"/>
      <c r="BT22" s="318"/>
    </row>
    <row r="23" spans="2:72" ht="18" customHeight="1">
      <c r="B23" s="5"/>
      <c r="C23" s="640"/>
      <c r="D23" s="641"/>
      <c r="E23" s="15"/>
      <c r="AR23" s="662"/>
      <c r="AS23" s="663"/>
      <c r="AT23" s="663"/>
      <c r="AU23" s="663"/>
      <c r="AV23" s="663"/>
      <c r="AW23" s="663"/>
      <c r="AX23" s="663"/>
      <c r="AY23" s="663"/>
      <c r="AZ23" s="663"/>
      <c r="BA23" s="663"/>
      <c r="BB23" s="663"/>
      <c r="BC23" s="663"/>
      <c r="BD23" s="663"/>
      <c r="BE23" s="663"/>
      <c r="BF23" s="663"/>
      <c r="BG23" s="663"/>
      <c r="BH23" s="663"/>
      <c r="BI23" s="663"/>
      <c r="BJ23" s="663"/>
      <c r="BK23" s="663"/>
      <c r="BL23" s="663"/>
      <c r="BM23" s="664"/>
      <c r="BN23" s="6"/>
      <c r="BR23" s="318"/>
      <c r="BS23" s="318"/>
      <c r="BT23" s="318"/>
    </row>
    <row r="24" spans="2:72" ht="18" customHeight="1">
      <c r="B24" s="5"/>
      <c r="C24" s="640"/>
      <c r="D24" s="641"/>
      <c r="E24" s="15"/>
      <c r="AR24" s="662"/>
      <c r="AS24" s="663"/>
      <c r="AT24" s="663"/>
      <c r="AU24" s="663"/>
      <c r="AV24" s="663"/>
      <c r="AW24" s="663"/>
      <c r="AX24" s="663"/>
      <c r="AY24" s="663"/>
      <c r="AZ24" s="663"/>
      <c r="BA24" s="663"/>
      <c r="BB24" s="663"/>
      <c r="BC24" s="663"/>
      <c r="BD24" s="663"/>
      <c r="BE24" s="663"/>
      <c r="BF24" s="663"/>
      <c r="BG24" s="663"/>
      <c r="BH24" s="663"/>
      <c r="BI24" s="663"/>
      <c r="BJ24" s="663"/>
      <c r="BK24" s="663"/>
      <c r="BL24" s="663"/>
      <c r="BM24" s="664"/>
      <c r="BN24" s="6"/>
      <c r="BR24" s="318"/>
      <c r="BS24" s="318"/>
      <c r="BT24" s="318"/>
    </row>
    <row r="25" spans="2:72" ht="18" customHeight="1">
      <c r="B25" s="5"/>
      <c r="C25" s="642"/>
      <c r="D25" s="643"/>
      <c r="E25" s="16"/>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665"/>
      <c r="AS25" s="666"/>
      <c r="AT25" s="666"/>
      <c r="AU25" s="666"/>
      <c r="AV25" s="666"/>
      <c r="AW25" s="666"/>
      <c r="AX25" s="666"/>
      <c r="AY25" s="666"/>
      <c r="AZ25" s="666"/>
      <c r="BA25" s="666"/>
      <c r="BB25" s="666"/>
      <c r="BC25" s="666"/>
      <c r="BD25" s="666"/>
      <c r="BE25" s="666"/>
      <c r="BF25" s="666"/>
      <c r="BG25" s="666"/>
      <c r="BH25" s="666"/>
      <c r="BI25" s="666"/>
      <c r="BJ25" s="666"/>
      <c r="BK25" s="666"/>
      <c r="BL25" s="666"/>
      <c r="BM25" s="667"/>
      <c r="BN25" s="6"/>
      <c r="BR25" s="318"/>
      <c r="BS25" s="318"/>
      <c r="BT25" s="318"/>
    </row>
    <row r="26" spans="2:72" ht="18" customHeight="1">
      <c r="B26" s="5"/>
      <c r="C26" s="638" t="s">
        <v>181</v>
      </c>
      <c r="D26" s="692"/>
      <c r="E26" s="58" t="s">
        <v>182</v>
      </c>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682" t="s">
        <v>551</v>
      </c>
      <c r="AS26" s="683"/>
      <c r="AT26" s="683"/>
      <c r="AU26" s="683"/>
      <c r="AV26" s="683"/>
      <c r="AW26" s="683"/>
      <c r="AX26" s="683"/>
      <c r="AY26" s="683"/>
      <c r="AZ26" s="683"/>
      <c r="BA26" s="683"/>
      <c r="BB26" s="683"/>
      <c r="BC26" s="683"/>
      <c r="BD26" s="683"/>
      <c r="BE26" s="683"/>
      <c r="BF26" s="683"/>
      <c r="BG26" s="683"/>
      <c r="BH26" s="683"/>
      <c r="BI26" s="683"/>
      <c r="BJ26" s="683"/>
      <c r="BK26" s="683"/>
      <c r="BL26" s="683"/>
      <c r="BM26" s="684"/>
      <c r="BN26" s="6"/>
      <c r="BR26" s="318">
        <v>1</v>
      </c>
      <c r="BS26" s="318">
        <f>IF(OR(AR26="（電気方式を選択して下さい）",AR26=""),0,COUNTA(AR26))</f>
        <v>0</v>
      </c>
      <c r="BT26" s="318">
        <f>BR26-BS26</f>
        <v>1</v>
      </c>
    </row>
    <row r="27" spans="2:72" ht="18" customHeight="1">
      <c r="B27" s="5"/>
      <c r="C27" s="640"/>
      <c r="D27" s="693"/>
      <c r="E27" s="58" t="s">
        <v>183</v>
      </c>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634"/>
      <c r="AS27" s="635"/>
      <c r="AT27" s="635"/>
      <c r="AU27" s="635"/>
      <c r="AV27" s="635"/>
      <c r="AW27" s="635"/>
      <c r="AX27" s="635"/>
      <c r="AY27" s="635"/>
      <c r="AZ27" s="635"/>
      <c r="BA27" s="635"/>
      <c r="BB27" s="635"/>
      <c r="BC27" s="635"/>
      <c r="BD27" s="635"/>
      <c r="BE27" s="635"/>
      <c r="BF27" s="635"/>
      <c r="BG27" s="635"/>
      <c r="BH27" s="635"/>
      <c r="BI27" s="635"/>
      <c r="BJ27" s="635"/>
      <c r="BK27" s="75" t="s">
        <v>158</v>
      </c>
      <c r="BL27" s="75"/>
      <c r="BM27" s="101"/>
      <c r="BN27" s="6"/>
      <c r="BR27" s="318">
        <v>1</v>
      </c>
      <c r="BS27" s="318">
        <f t="shared" ref="BS27:BS29" si="1">COUNTA(AR27)</f>
        <v>0</v>
      </c>
      <c r="BT27" s="318">
        <f t="shared" ref="BT27:BT29" si="2">BR27-BS27</f>
        <v>1</v>
      </c>
    </row>
    <row r="28" spans="2:72" ht="18" customHeight="1">
      <c r="B28" s="5"/>
      <c r="C28" s="640"/>
      <c r="D28" s="693"/>
      <c r="E28" s="58" t="s">
        <v>184</v>
      </c>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695"/>
      <c r="AS28" s="696"/>
      <c r="AT28" s="696"/>
      <c r="AU28" s="696"/>
      <c r="AV28" s="696"/>
      <c r="AW28" s="696"/>
      <c r="AX28" s="696"/>
      <c r="AY28" s="696"/>
      <c r="AZ28" s="696"/>
      <c r="BA28" s="696"/>
      <c r="BB28" s="696"/>
      <c r="BC28" s="696"/>
      <c r="BD28" s="696"/>
      <c r="BE28" s="696"/>
      <c r="BF28" s="696"/>
      <c r="BG28" s="696"/>
      <c r="BH28" s="696"/>
      <c r="BI28" s="696"/>
      <c r="BJ28" s="696"/>
      <c r="BK28" s="75" t="s">
        <v>27</v>
      </c>
      <c r="BL28" s="75"/>
      <c r="BM28" s="101"/>
      <c r="BN28" s="6"/>
      <c r="BR28" s="318">
        <v>1</v>
      </c>
      <c r="BS28" s="318">
        <f t="shared" si="1"/>
        <v>0</v>
      </c>
      <c r="BT28" s="318">
        <f t="shared" si="2"/>
        <v>1</v>
      </c>
    </row>
    <row r="29" spans="2:72" ht="18" customHeight="1">
      <c r="B29" s="5"/>
      <c r="C29" s="640"/>
      <c r="D29" s="693"/>
      <c r="E29" s="58" t="s">
        <v>162</v>
      </c>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634"/>
      <c r="AS29" s="635"/>
      <c r="AT29" s="635"/>
      <c r="AU29" s="635"/>
      <c r="AV29" s="635"/>
      <c r="AW29" s="635"/>
      <c r="AX29" s="635"/>
      <c r="AY29" s="635"/>
      <c r="AZ29" s="635"/>
      <c r="BA29" s="635"/>
      <c r="BB29" s="635"/>
      <c r="BC29" s="635"/>
      <c r="BD29" s="635"/>
      <c r="BE29" s="635"/>
      <c r="BF29" s="635"/>
      <c r="BG29" s="635"/>
      <c r="BH29" s="635"/>
      <c r="BI29" s="635"/>
      <c r="BJ29" s="635"/>
      <c r="BK29" s="75" t="s">
        <v>38</v>
      </c>
      <c r="BL29" s="75"/>
      <c r="BM29" s="101"/>
      <c r="BN29" s="6"/>
      <c r="BR29" s="318">
        <v>1</v>
      </c>
      <c r="BS29" s="318">
        <f t="shared" si="1"/>
        <v>0</v>
      </c>
      <c r="BT29" s="318">
        <f t="shared" si="2"/>
        <v>1</v>
      </c>
    </row>
    <row r="30" spans="2:72" ht="18" customHeight="1">
      <c r="B30" s="5"/>
      <c r="C30" s="640"/>
      <c r="D30" s="693"/>
      <c r="E30" s="1" t="s">
        <v>199</v>
      </c>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110" t="s">
        <v>76</v>
      </c>
      <c r="AS30" s="111"/>
      <c r="AT30" s="111"/>
      <c r="AU30" s="111"/>
      <c r="AV30" s="697"/>
      <c r="AW30" s="697"/>
      <c r="AX30" s="697"/>
      <c r="AY30" s="697"/>
      <c r="AZ30" s="19" t="s">
        <v>124</v>
      </c>
      <c r="BA30" s="19"/>
      <c r="BB30" s="19"/>
      <c r="BC30" s="111"/>
      <c r="BD30" s="111"/>
      <c r="BE30" s="111"/>
      <c r="BF30" s="111"/>
      <c r="BG30" s="697"/>
      <c r="BH30" s="697"/>
      <c r="BI30" s="697"/>
      <c r="BJ30" s="697"/>
      <c r="BK30" s="19" t="s">
        <v>38</v>
      </c>
      <c r="BL30" s="19"/>
      <c r="BM30" s="23"/>
      <c r="BN30" s="6"/>
      <c r="BR30" s="318">
        <v>2</v>
      </c>
      <c r="BS30" s="323">
        <f>COUNTA(AV30)+COUNTA(BG30)</f>
        <v>0</v>
      </c>
      <c r="BT30" s="318">
        <f>BR30-BS30</f>
        <v>2</v>
      </c>
    </row>
    <row r="31" spans="2:72" ht="18" customHeight="1">
      <c r="B31" s="5"/>
      <c r="C31" s="640"/>
      <c r="D31" s="693"/>
      <c r="E31" s="58" t="s">
        <v>63</v>
      </c>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655"/>
      <c r="AS31" s="656"/>
      <c r="AT31" s="656"/>
      <c r="AU31" s="656"/>
      <c r="AV31" s="656"/>
      <c r="AW31" s="656"/>
      <c r="AX31" s="656"/>
      <c r="AY31" s="656"/>
      <c r="AZ31" s="19" t="s">
        <v>54</v>
      </c>
      <c r="BA31" s="19"/>
      <c r="BB31" s="19"/>
      <c r="BC31" s="655"/>
      <c r="BD31" s="656"/>
      <c r="BE31" s="656"/>
      <c r="BF31" s="656"/>
      <c r="BG31" s="656"/>
      <c r="BH31" s="656"/>
      <c r="BI31" s="656"/>
      <c r="BJ31" s="656"/>
      <c r="BK31" s="19" t="s">
        <v>55</v>
      </c>
      <c r="BL31" s="19"/>
      <c r="BM31" s="23"/>
      <c r="BN31" s="6"/>
      <c r="BR31" s="318">
        <v>2</v>
      </c>
      <c r="BS31" s="318">
        <f>COUNTA(AR31)+COUNTA(BC31)</f>
        <v>0</v>
      </c>
      <c r="BT31" s="318">
        <f t="shared" ref="BT31:BT36" si="3">BR31-BS31</f>
        <v>2</v>
      </c>
    </row>
    <row r="32" spans="2:72" ht="18" customHeight="1">
      <c r="B32" s="5"/>
      <c r="C32" s="640"/>
      <c r="D32" s="693"/>
      <c r="E32" s="58" t="s">
        <v>163</v>
      </c>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655"/>
      <c r="AS32" s="656"/>
      <c r="AT32" s="656"/>
      <c r="AU32" s="656"/>
      <c r="AV32" s="656"/>
      <c r="AW32" s="656"/>
      <c r="AX32" s="656"/>
      <c r="AY32" s="656"/>
      <c r="AZ32" s="19" t="s">
        <v>54</v>
      </c>
      <c r="BA32" s="19"/>
      <c r="BB32" s="19"/>
      <c r="BC32" s="655"/>
      <c r="BD32" s="656"/>
      <c r="BE32" s="656"/>
      <c r="BF32" s="656"/>
      <c r="BG32" s="656"/>
      <c r="BH32" s="656"/>
      <c r="BI32" s="656"/>
      <c r="BJ32" s="656"/>
      <c r="BK32" s="19" t="s">
        <v>55</v>
      </c>
      <c r="BL32" s="19"/>
      <c r="BM32" s="23"/>
      <c r="BN32" s="6"/>
      <c r="BR32" s="318">
        <v>2</v>
      </c>
      <c r="BS32" s="318">
        <f>COUNTA(AR32)+COUNTA(BC32)</f>
        <v>0</v>
      </c>
      <c r="BT32" s="318">
        <f t="shared" si="3"/>
        <v>2</v>
      </c>
    </row>
    <row r="33" spans="2:72" ht="18" customHeight="1">
      <c r="B33" s="5"/>
      <c r="C33" s="640"/>
      <c r="D33" s="693"/>
      <c r="E33" s="64" t="s">
        <v>164</v>
      </c>
      <c r="F33" s="65"/>
      <c r="G33" s="65"/>
      <c r="H33" s="65"/>
      <c r="I33" s="65"/>
      <c r="J33" s="65"/>
      <c r="K33" s="65"/>
      <c r="L33" s="65"/>
      <c r="M33" s="65"/>
      <c r="N33" s="65"/>
      <c r="O33" s="65"/>
      <c r="P33" s="65"/>
      <c r="Q33" s="65"/>
      <c r="R33" s="65"/>
      <c r="S33" s="66"/>
      <c r="T33" s="61" t="s">
        <v>167</v>
      </c>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76"/>
      <c r="AS33" s="677"/>
      <c r="AT33" s="677"/>
      <c r="AU33" s="677"/>
      <c r="AV33" s="677"/>
      <c r="AW33" s="677"/>
      <c r="AX33" s="677"/>
      <c r="AY33" s="677"/>
      <c r="AZ33" s="677"/>
      <c r="BA33" s="677"/>
      <c r="BB33" s="677"/>
      <c r="BC33" s="677"/>
      <c r="BD33" s="677"/>
      <c r="BE33" s="677"/>
      <c r="BF33" s="677"/>
      <c r="BG33" s="677"/>
      <c r="BH33" s="677"/>
      <c r="BI33" s="677"/>
      <c r="BJ33" s="677"/>
      <c r="BK33" s="80" t="s">
        <v>56</v>
      </c>
      <c r="BL33" s="80"/>
      <c r="BM33" s="102"/>
      <c r="BN33" s="6"/>
      <c r="BR33" s="318">
        <v>1</v>
      </c>
      <c r="BS33" s="318">
        <f t="shared" ref="BS33:BS34" si="4">COUNTA(AR33)</f>
        <v>0</v>
      </c>
      <c r="BT33" s="318">
        <f t="shared" si="3"/>
        <v>1</v>
      </c>
    </row>
    <row r="34" spans="2:72" ht="18" customHeight="1">
      <c r="B34" s="5"/>
      <c r="C34" s="640"/>
      <c r="D34" s="693"/>
      <c r="E34" s="16"/>
      <c r="F34" s="17"/>
      <c r="G34" s="17"/>
      <c r="H34" s="17"/>
      <c r="I34" s="17"/>
      <c r="J34" s="17"/>
      <c r="K34" s="17"/>
      <c r="L34" s="17"/>
      <c r="M34" s="17"/>
      <c r="N34" s="17"/>
      <c r="O34" s="17"/>
      <c r="P34" s="17"/>
      <c r="Q34" s="17"/>
      <c r="R34" s="17"/>
      <c r="S34" s="18"/>
      <c r="T34" s="28" t="s">
        <v>168</v>
      </c>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649"/>
      <c r="AS34" s="650"/>
      <c r="AT34" s="650"/>
      <c r="AU34" s="650"/>
      <c r="AV34" s="650"/>
      <c r="AW34" s="650"/>
      <c r="AX34" s="650"/>
      <c r="AY34" s="650"/>
      <c r="AZ34" s="650"/>
      <c r="BA34" s="650"/>
      <c r="BB34" s="650"/>
      <c r="BC34" s="650"/>
      <c r="BD34" s="650"/>
      <c r="BE34" s="650"/>
      <c r="BF34" s="650"/>
      <c r="BG34" s="650"/>
      <c r="BH34" s="650"/>
      <c r="BI34" s="650"/>
      <c r="BJ34" s="650"/>
      <c r="BK34" s="86" t="s">
        <v>56</v>
      </c>
      <c r="BL34" s="86"/>
      <c r="BM34" s="93"/>
      <c r="BN34" s="6"/>
      <c r="BR34" s="318">
        <v>1</v>
      </c>
      <c r="BS34" s="318">
        <f t="shared" si="4"/>
        <v>0</v>
      </c>
      <c r="BT34" s="318">
        <f t="shared" si="3"/>
        <v>1</v>
      </c>
    </row>
    <row r="35" spans="2:72" ht="18" customHeight="1">
      <c r="B35" s="5"/>
      <c r="C35" s="640"/>
      <c r="D35" s="693"/>
      <c r="E35" s="76" t="s">
        <v>327</v>
      </c>
      <c r="F35" s="65"/>
      <c r="G35" s="65"/>
      <c r="H35" s="65"/>
      <c r="I35" s="65"/>
      <c r="J35" s="65"/>
      <c r="K35" s="65"/>
      <c r="L35" s="65"/>
      <c r="M35" s="65"/>
      <c r="N35" s="65"/>
      <c r="O35" s="65"/>
      <c r="P35" s="65"/>
      <c r="Q35" s="65"/>
      <c r="R35" s="65"/>
      <c r="S35" s="66"/>
      <c r="T35" s="61" t="s">
        <v>169</v>
      </c>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78"/>
      <c r="AS35" s="679"/>
      <c r="AT35" s="679"/>
      <c r="AU35" s="679"/>
      <c r="AV35" s="679"/>
      <c r="AW35" s="679"/>
      <c r="AX35" s="679"/>
      <c r="AY35" s="679"/>
      <c r="AZ35" s="69" t="s">
        <v>54</v>
      </c>
      <c r="BA35" s="69"/>
      <c r="BB35" s="69"/>
      <c r="BC35" s="680"/>
      <c r="BD35" s="680"/>
      <c r="BE35" s="680"/>
      <c r="BF35" s="680"/>
      <c r="BG35" s="680"/>
      <c r="BH35" s="680"/>
      <c r="BI35" s="680"/>
      <c r="BJ35" s="680"/>
      <c r="BK35" s="69" t="s">
        <v>55</v>
      </c>
      <c r="BL35" s="69"/>
      <c r="BM35" s="91"/>
      <c r="BN35" s="6"/>
      <c r="BR35" s="318">
        <v>2</v>
      </c>
      <c r="BS35" s="318">
        <f>COUNTA(AR35)+COUNTA(BC35)</f>
        <v>0</v>
      </c>
      <c r="BT35" s="318">
        <f t="shared" si="3"/>
        <v>2</v>
      </c>
    </row>
    <row r="36" spans="2:72" ht="18" customHeight="1">
      <c r="B36" s="5"/>
      <c r="C36" s="640"/>
      <c r="D36" s="693"/>
      <c r="E36" s="16"/>
      <c r="F36" s="17"/>
      <c r="G36" s="17"/>
      <c r="H36" s="17"/>
      <c r="I36" s="17"/>
      <c r="J36" s="17"/>
      <c r="K36" s="17"/>
      <c r="L36" s="17"/>
      <c r="M36" s="17"/>
      <c r="N36" s="17"/>
      <c r="O36" s="17"/>
      <c r="P36" s="17"/>
      <c r="Q36" s="17"/>
      <c r="R36" s="17"/>
      <c r="S36" s="18"/>
      <c r="T36" s="28" t="s">
        <v>170</v>
      </c>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649"/>
      <c r="AS36" s="650"/>
      <c r="AT36" s="650"/>
      <c r="AU36" s="650"/>
      <c r="AV36" s="650"/>
      <c r="AW36" s="650"/>
      <c r="AX36" s="650"/>
      <c r="AY36" s="650"/>
      <c r="AZ36" s="650"/>
      <c r="BA36" s="650"/>
      <c r="BB36" s="650"/>
      <c r="BC36" s="650"/>
      <c r="BD36" s="650"/>
      <c r="BE36" s="650"/>
      <c r="BF36" s="650"/>
      <c r="BG36" s="650"/>
      <c r="BH36" s="650"/>
      <c r="BI36" s="650"/>
      <c r="BJ36" s="650"/>
      <c r="BK36" s="86" t="s">
        <v>55</v>
      </c>
      <c r="BL36" s="86"/>
      <c r="BM36" s="93"/>
      <c r="BN36" s="6"/>
      <c r="BR36" s="318">
        <v>1</v>
      </c>
      <c r="BS36" s="318">
        <f t="shared" ref="BS36" si="5">COUNTA(AR36)</f>
        <v>0</v>
      </c>
      <c r="BT36" s="318">
        <f t="shared" si="3"/>
        <v>1</v>
      </c>
    </row>
    <row r="37" spans="2:72" ht="18" customHeight="1">
      <c r="B37" s="5"/>
      <c r="C37" s="640"/>
      <c r="D37" s="693"/>
      <c r="E37" s="58" t="s">
        <v>165</v>
      </c>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682" t="s">
        <v>552</v>
      </c>
      <c r="AS37" s="683"/>
      <c r="AT37" s="683"/>
      <c r="AU37" s="683"/>
      <c r="AV37" s="683"/>
      <c r="AW37" s="683"/>
      <c r="AX37" s="683"/>
      <c r="AY37" s="683"/>
      <c r="AZ37" s="683"/>
      <c r="BA37" s="683"/>
      <c r="BB37" s="683"/>
      <c r="BC37" s="683"/>
      <c r="BD37" s="683"/>
      <c r="BE37" s="683"/>
      <c r="BF37" s="683"/>
      <c r="BG37" s="683"/>
      <c r="BH37" s="683"/>
      <c r="BI37" s="683"/>
      <c r="BJ37" s="683"/>
      <c r="BK37" s="683"/>
      <c r="BL37" s="683"/>
      <c r="BM37" s="684"/>
      <c r="BN37" s="6"/>
      <c r="BR37" s="318">
        <v>1</v>
      </c>
      <c r="BS37" s="318">
        <f>IF(OR(AR37="（有無を選択して下さい）",AR37=""),0,COUNTA(AR37))</f>
        <v>0</v>
      </c>
      <c r="BT37" s="318">
        <f>BR37-BS37</f>
        <v>1</v>
      </c>
    </row>
    <row r="38" spans="2:72" ht="18" customHeight="1">
      <c r="B38" s="5"/>
      <c r="C38" s="640"/>
      <c r="D38" s="693"/>
      <c r="E38" s="64" t="s">
        <v>166</v>
      </c>
      <c r="F38" s="65"/>
      <c r="G38" s="65"/>
      <c r="H38" s="65"/>
      <c r="I38" s="65"/>
      <c r="J38" s="65"/>
      <c r="K38" s="65"/>
      <c r="L38" s="65"/>
      <c r="M38" s="65"/>
      <c r="N38" s="65"/>
      <c r="O38" s="65"/>
      <c r="P38" s="65"/>
      <c r="Q38" s="65"/>
      <c r="R38" s="65"/>
      <c r="S38" s="65"/>
      <c r="T38" s="65"/>
      <c r="U38" s="65"/>
      <c r="V38" s="65"/>
      <c r="W38" s="65"/>
      <c r="X38" s="65"/>
      <c r="Y38" s="72"/>
      <c r="Z38" s="65"/>
      <c r="AA38" s="65"/>
      <c r="AB38" s="65"/>
      <c r="AC38" s="65"/>
      <c r="AD38" s="65"/>
      <c r="AE38" s="65"/>
      <c r="AF38" s="65"/>
      <c r="AG38" s="65"/>
      <c r="AH38" s="65"/>
      <c r="AI38" s="65"/>
      <c r="AJ38" s="65"/>
      <c r="AK38" s="65"/>
      <c r="AL38" s="65"/>
      <c r="AM38" s="65"/>
      <c r="AN38" s="65"/>
      <c r="AO38" s="65"/>
      <c r="AP38" s="65"/>
      <c r="AQ38" s="65"/>
      <c r="AR38" s="112" t="s">
        <v>202</v>
      </c>
      <c r="AS38" s="113"/>
      <c r="AT38" s="113"/>
      <c r="AU38" s="113"/>
      <c r="AV38" s="113"/>
      <c r="AW38" s="113"/>
      <c r="AX38" s="113"/>
      <c r="AY38" s="113"/>
      <c r="AZ38" s="691"/>
      <c r="BA38" s="691"/>
      <c r="BB38" s="691"/>
      <c r="BC38" s="691"/>
      <c r="BD38" s="691"/>
      <c r="BE38" s="691"/>
      <c r="BF38" s="691"/>
      <c r="BG38" s="691"/>
      <c r="BH38" s="691"/>
      <c r="BI38" s="691"/>
      <c r="BJ38" s="691"/>
      <c r="BK38" s="114" t="s">
        <v>158</v>
      </c>
      <c r="BL38" s="114"/>
      <c r="BM38" s="115"/>
      <c r="BN38" s="6"/>
      <c r="BR38" s="318">
        <v>1</v>
      </c>
      <c r="BS38" s="318">
        <f>IF(OR(AR37="（有無を選択して下さい）",AR37="",AR37="無"),1,COUNTA(AZ38))</f>
        <v>1</v>
      </c>
      <c r="BT38" s="318">
        <f>BR38-BS38</f>
        <v>0</v>
      </c>
    </row>
    <row r="39" spans="2:72" ht="18" customHeight="1">
      <c r="B39" s="5"/>
      <c r="C39" s="640"/>
      <c r="D39" s="693"/>
      <c r="E39" s="16"/>
      <c r="F39" s="17"/>
      <c r="G39" s="17"/>
      <c r="H39" s="17"/>
      <c r="I39" s="17"/>
      <c r="J39" s="17"/>
      <c r="K39" s="17"/>
      <c r="L39" s="17"/>
      <c r="M39" s="17"/>
      <c r="N39" s="17"/>
      <c r="O39" s="17"/>
      <c r="P39" s="17"/>
      <c r="Q39" s="17"/>
      <c r="R39" s="17"/>
      <c r="S39" s="17"/>
      <c r="T39" s="17"/>
      <c r="U39" s="17"/>
      <c r="V39" s="17"/>
      <c r="W39" s="17"/>
      <c r="X39" s="17"/>
      <c r="Y39" s="73"/>
      <c r="Z39" s="17"/>
      <c r="AA39" s="17"/>
      <c r="AB39" s="17"/>
      <c r="AC39" s="17"/>
      <c r="AD39" s="17"/>
      <c r="AE39" s="17"/>
      <c r="AF39" s="17"/>
      <c r="AG39" s="17"/>
      <c r="AH39" s="17"/>
      <c r="AI39" s="17"/>
      <c r="AJ39" s="17"/>
      <c r="AK39" s="17"/>
      <c r="AL39" s="17"/>
      <c r="AM39" s="17"/>
      <c r="AN39" s="17"/>
      <c r="AO39" s="17"/>
      <c r="AP39" s="17"/>
      <c r="AQ39" s="17"/>
      <c r="AR39" s="70" t="s">
        <v>201</v>
      </c>
      <c r="AS39" s="86"/>
      <c r="AT39" s="86"/>
      <c r="AU39" s="86"/>
      <c r="AV39" s="86"/>
      <c r="AW39" s="86"/>
      <c r="AX39" s="86"/>
      <c r="AY39" s="86"/>
      <c r="AZ39" s="654"/>
      <c r="BA39" s="654"/>
      <c r="BB39" s="654"/>
      <c r="BC39" s="654"/>
      <c r="BD39" s="654"/>
      <c r="BE39" s="86" t="s">
        <v>200</v>
      </c>
      <c r="BF39" s="86"/>
      <c r="BG39" s="86"/>
      <c r="BH39" s="654"/>
      <c r="BI39" s="654"/>
      <c r="BJ39" s="86" t="s">
        <v>203</v>
      </c>
      <c r="BK39" s="86"/>
      <c r="BL39" s="86"/>
      <c r="BM39" s="93"/>
      <c r="BN39" s="6"/>
      <c r="BR39" s="318">
        <v>2</v>
      </c>
      <c r="BS39" s="318">
        <f>IF(OR(AR37="（有無を選択して下さい）",AR37="",AR37="無"),2,COUNTA(AZ39)+COUNTA(BH39))</f>
        <v>2</v>
      </c>
      <c r="BT39" s="318">
        <f>BR39-BS39</f>
        <v>0</v>
      </c>
    </row>
    <row r="40" spans="2:72" ht="18" customHeight="1">
      <c r="B40" s="5"/>
      <c r="C40" s="640"/>
      <c r="D40" s="693"/>
      <c r="E40" s="64" t="s">
        <v>185</v>
      </c>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6"/>
      <c r="AR40" s="651" t="s">
        <v>558</v>
      </c>
      <c r="AS40" s="652"/>
      <c r="AT40" s="652"/>
      <c r="AU40" s="652"/>
      <c r="AV40" s="652"/>
      <c r="AW40" s="652"/>
      <c r="AX40" s="652"/>
      <c r="AY40" s="652"/>
      <c r="AZ40" s="652"/>
      <c r="BA40" s="652"/>
      <c r="BB40" s="652"/>
      <c r="BC40" s="652"/>
      <c r="BD40" s="652"/>
      <c r="BE40" s="652"/>
      <c r="BF40" s="652"/>
      <c r="BG40" s="652"/>
      <c r="BH40" s="652"/>
      <c r="BI40" s="652"/>
      <c r="BJ40" s="652"/>
      <c r="BK40" s="652"/>
      <c r="BL40" s="652"/>
      <c r="BM40" s="653"/>
      <c r="BN40" s="6"/>
      <c r="BR40" s="318">
        <v>1</v>
      </c>
      <c r="BS40" s="318">
        <f>IF(OR(AR40="（主回路方式を選択して下さい）",AR40=""),0,COUNTA(AR40))</f>
        <v>0</v>
      </c>
      <c r="BT40" s="318">
        <f t="shared" ref="BT40:BT43" si="6">BR40-BS40</f>
        <v>1</v>
      </c>
    </row>
    <row r="41" spans="2:72" ht="18" customHeight="1">
      <c r="B41" s="5"/>
      <c r="C41" s="640"/>
      <c r="D41" s="693"/>
      <c r="E41" s="64" t="s">
        <v>186</v>
      </c>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6"/>
      <c r="AR41" s="651" t="s">
        <v>559</v>
      </c>
      <c r="AS41" s="652"/>
      <c r="AT41" s="652"/>
      <c r="AU41" s="652"/>
      <c r="AV41" s="652"/>
      <c r="AW41" s="652"/>
      <c r="AX41" s="652"/>
      <c r="AY41" s="652"/>
      <c r="AZ41" s="652"/>
      <c r="BA41" s="652"/>
      <c r="BB41" s="652"/>
      <c r="BC41" s="652"/>
      <c r="BD41" s="652"/>
      <c r="BE41" s="652"/>
      <c r="BF41" s="652"/>
      <c r="BG41" s="652"/>
      <c r="BH41" s="652"/>
      <c r="BI41" s="652"/>
      <c r="BJ41" s="652"/>
      <c r="BK41" s="652"/>
      <c r="BL41" s="652"/>
      <c r="BM41" s="653"/>
      <c r="BN41" s="6"/>
      <c r="BR41" s="318">
        <v>1</v>
      </c>
      <c r="BS41" s="318">
        <f>IF(OR(AR41="（出力制御方式を選択して下さい）",AR41=""),0,COUNTA(AR41))</f>
        <v>0</v>
      </c>
      <c r="BT41" s="318">
        <f t="shared" si="6"/>
        <v>1</v>
      </c>
    </row>
    <row r="42" spans="2:72" ht="18" customHeight="1">
      <c r="B42" s="5"/>
      <c r="C42" s="640"/>
      <c r="D42" s="693"/>
      <c r="E42" s="16"/>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8"/>
      <c r="AR42" s="699" t="s">
        <v>560</v>
      </c>
      <c r="AS42" s="700"/>
      <c r="AT42" s="700"/>
      <c r="AU42" s="700"/>
      <c r="AV42" s="700"/>
      <c r="AW42" s="700"/>
      <c r="AX42" s="700"/>
      <c r="AY42" s="700"/>
      <c r="AZ42" s="700"/>
      <c r="BA42" s="700"/>
      <c r="BB42" s="700"/>
      <c r="BC42" s="700"/>
      <c r="BD42" s="700"/>
      <c r="BE42" s="700"/>
      <c r="BF42" s="700"/>
      <c r="BG42" s="700"/>
      <c r="BH42" s="700"/>
      <c r="BI42" s="700"/>
      <c r="BJ42" s="700"/>
      <c r="BK42" s="700"/>
      <c r="BL42" s="700"/>
      <c r="BM42" s="701"/>
      <c r="BN42" s="6"/>
      <c r="BR42" s="318">
        <v>1</v>
      </c>
      <c r="BS42" s="318">
        <f>IF(OR(AR42="（最大制御率を記載して下さい）",AR42=""),0,COUNTA(AR42))</f>
        <v>0</v>
      </c>
      <c r="BT42" s="318">
        <f t="shared" si="6"/>
        <v>1</v>
      </c>
    </row>
    <row r="43" spans="2:72" ht="18" customHeight="1">
      <c r="B43" s="5"/>
      <c r="C43" s="640"/>
      <c r="D43" s="693"/>
      <c r="E43" s="64" t="s">
        <v>187</v>
      </c>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6"/>
      <c r="AR43" s="681" t="s">
        <v>552</v>
      </c>
      <c r="AS43" s="652"/>
      <c r="AT43" s="652"/>
      <c r="AU43" s="652"/>
      <c r="AV43" s="652"/>
      <c r="AW43" s="652"/>
      <c r="AX43" s="652"/>
      <c r="AY43" s="652"/>
      <c r="AZ43" s="652"/>
      <c r="BA43" s="652"/>
      <c r="BB43" s="652"/>
      <c r="BC43" s="652"/>
      <c r="BD43" s="652"/>
      <c r="BE43" s="652"/>
      <c r="BF43" s="652"/>
      <c r="BG43" s="652"/>
      <c r="BH43" s="652"/>
      <c r="BI43" s="652"/>
      <c r="BJ43" s="652"/>
      <c r="BK43" s="652"/>
      <c r="BL43" s="652"/>
      <c r="BM43" s="653"/>
      <c r="BN43" s="6"/>
      <c r="BR43" s="318">
        <v>1</v>
      </c>
      <c r="BS43" s="318">
        <f>IF(OR(AR43="（有無を選択して下さい）",AR43=""),0,COUNTA(AR43))</f>
        <v>0</v>
      </c>
      <c r="BT43" s="318">
        <f t="shared" si="6"/>
        <v>1</v>
      </c>
    </row>
    <row r="44" spans="2:72" ht="18" customHeight="1">
      <c r="B44" s="5"/>
      <c r="C44" s="640"/>
      <c r="D44" s="693"/>
      <c r="E44" s="16"/>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8"/>
      <c r="AR44" s="70" t="s">
        <v>196</v>
      </c>
      <c r="AS44" s="71"/>
      <c r="AT44" s="71"/>
      <c r="AU44" s="71"/>
      <c r="AV44" s="71"/>
      <c r="AW44" s="71"/>
      <c r="AX44" s="71"/>
      <c r="AY44" s="71"/>
      <c r="AZ44" s="71"/>
      <c r="BA44" s="71"/>
      <c r="BB44" s="71"/>
      <c r="BC44" s="71"/>
      <c r="BD44" s="698"/>
      <c r="BE44" s="698"/>
      <c r="BF44" s="698"/>
      <c r="BG44" s="698"/>
      <c r="BH44" s="698"/>
      <c r="BI44" s="698"/>
      <c r="BJ44" s="698"/>
      <c r="BK44" s="71" t="s">
        <v>197</v>
      </c>
      <c r="BL44" s="71"/>
      <c r="BM44" s="116"/>
      <c r="BN44" s="6"/>
      <c r="BR44" s="318">
        <v>1</v>
      </c>
      <c r="BS44" s="318">
        <f>IF(OR(AR43="（有無を選択して下さい）",AR43="",AR43="無"),1,COUNTA(BD44))</f>
        <v>1</v>
      </c>
      <c r="BT44" s="318">
        <f>BR44-BS44</f>
        <v>0</v>
      </c>
    </row>
    <row r="45" spans="2:72" ht="18" customHeight="1">
      <c r="B45" s="5"/>
      <c r="C45" s="640"/>
      <c r="D45" s="693"/>
      <c r="E45" s="74" t="s">
        <v>326</v>
      </c>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678"/>
      <c r="AS45" s="679"/>
      <c r="AT45" s="679"/>
      <c r="AU45" s="679"/>
      <c r="AV45" s="679"/>
      <c r="AW45" s="679"/>
      <c r="AX45" s="679"/>
      <c r="AY45" s="679"/>
      <c r="AZ45" s="69" t="s">
        <v>195</v>
      </c>
      <c r="BA45" s="69"/>
      <c r="BB45" s="69"/>
      <c r="BC45" s="577"/>
      <c r="BD45" s="577"/>
      <c r="BE45" s="577"/>
      <c r="BF45" s="577"/>
      <c r="BG45" s="577"/>
      <c r="BH45" s="577"/>
      <c r="BI45" s="577"/>
      <c r="BJ45" s="577"/>
      <c r="BK45" s="69" t="s">
        <v>80</v>
      </c>
      <c r="BL45" s="69"/>
      <c r="BM45" s="91"/>
      <c r="BN45" s="6"/>
      <c r="BR45" s="318">
        <v>2</v>
      </c>
      <c r="BS45" s="318">
        <f>COUNTA(AR45)+COUNTA(BC45)</f>
        <v>0</v>
      </c>
      <c r="BT45" s="318">
        <f t="shared" ref="BT45:BT46" si="7">BR45-BS45</f>
        <v>2</v>
      </c>
    </row>
    <row r="46" spans="2:72" ht="18" customHeight="1">
      <c r="B46" s="5"/>
      <c r="C46" s="640"/>
      <c r="D46" s="693"/>
      <c r="E46" s="58" t="s">
        <v>188</v>
      </c>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682" t="s">
        <v>552</v>
      </c>
      <c r="AS46" s="683"/>
      <c r="AT46" s="683"/>
      <c r="AU46" s="683"/>
      <c r="AV46" s="683"/>
      <c r="AW46" s="683"/>
      <c r="AX46" s="683"/>
      <c r="AY46" s="683"/>
      <c r="AZ46" s="683"/>
      <c r="BA46" s="683"/>
      <c r="BB46" s="683"/>
      <c r="BC46" s="683"/>
      <c r="BD46" s="683"/>
      <c r="BE46" s="683"/>
      <c r="BF46" s="683"/>
      <c r="BG46" s="683"/>
      <c r="BH46" s="683"/>
      <c r="BI46" s="683"/>
      <c r="BJ46" s="683"/>
      <c r="BK46" s="683"/>
      <c r="BL46" s="683"/>
      <c r="BM46" s="684"/>
      <c r="BN46" s="6"/>
      <c r="BR46" s="318">
        <v>1</v>
      </c>
      <c r="BS46" s="318">
        <f>IF(OR(AR46="（有無を選択して下さい）",AR46=""),0,COUNTA(AR46))</f>
        <v>0</v>
      </c>
      <c r="BT46" s="318">
        <f t="shared" si="7"/>
        <v>1</v>
      </c>
    </row>
    <row r="47" spans="2:72" ht="18" customHeight="1">
      <c r="B47" s="5"/>
      <c r="C47" s="640"/>
      <c r="D47" s="693"/>
      <c r="E47" s="64" t="s">
        <v>189</v>
      </c>
      <c r="F47" s="65"/>
      <c r="G47" s="65"/>
      <c r="H47" s="65"/>
      <c r="I47" s="65"/>
      <c r="J47" s="65"/>
      <c r="K47" s="65"/>
      <c r="L47" s="65"/>
      <c r="M47" s="65"/>
      <c r="N47" s="65"/>
      <c r="O47" s="65"/>
      <c r="P47" s="65"/>
      <c r="Q47" s="65"/>
      <c r="R47" s="65"/>
      <c r="S47" s="66"/>
      <c r="T47" s="64" t="s">
        <v>193</v>
      </c>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85" t="s">
        <v>192</v>
      </c>
      <c r="AS47" s="424"/>
      <c r="AT47" s="424"/>
      <c r="AU47" s="424"/>
      <c r="AV47" s="424"/>
      <c r="AW47" s="424"/>
      <c r="AX47" s="424"/>
      <c r="AY47" s="424"/>
      <c r="AZ47" s="424"/>
      <c r="BA47" s="424"/>
      <c r="BB47" s="424"/>
      <c r="BC47" s="424"/>
      <c r="BD47" s="424"/>
      <c r="BE47" s="424"/>
      <c r="BF47" s="424"/>
      <c r="BG47" s="424"/>
      <c r="BH47" s="424"/>
      <c r="BI47" s="424"/>
      <c r="BJ47" s="424"/>
      <c r="BK47" s="424"/>
      <c r="BL47" s="424"/>
      <c r="BM47" s="686"/>
      <c r="BN47" s="6"/>
      <c r="BR47" s="318"/>
      <c r="BS47" s="318"/>
      <c r="BT47" s="318"/>
    </row>
    <row r="48" spans="2:72" ht="18" customHeight="1">
      <c r="B48" s="5"/>
      <c r="C48" s="640"/>
      <c r="D48" s="693"/>
      <c r="E48" s="15"/>
      <c r="S48" s="20"/>
      <c r="T48" s="15"/>
      <c r="AR48" s="670"/>
      <c r="AS48" s="671"/>
      <c r="AT48" s="671"/>
      <c r="AU48" s="671"/>
      <c r="AV48" s="671"/>
      <c r="AW48" s="671"/>
      <c r="AX48" s="671"/>
      <c r="AY48" s="671"/>
      <c r="AZ48" s="671"/>
      <c r="BA48" s="671"/>
      <c r="BB48" s="671"/>
      <c r="BC48" s="671"/>
      <c r="BD48" s="671"/>
      <c r="BE48" s="671"/>
      <c r="BF48" s="671"/>
      <c r="BG48" s="671"/>
      <c r="BH48" s="671"/>
      <c r="BI48" s="671"/>
      <c r="BJ48" s="671"/>
      <c r="BK48" s="671"/>
      <c r="BL48" s="671"/>
      <c r="BM48" s="672"/>
      <c r="BN48" s="6"/>
      <c r="BR48" s="318">
        <v>1</v>
      </c>
      <c r="BS48" s="318">
        <f t="shared" ref="BS48" si="8">COUNTA(AR48)</f>
        <v>0</v>
      </c>
      <c r="BT48" s="318">
        <f t="shared" ref="BT48" si="9">BR48-BS48</f>
        <v>1</v>
      </c>
    </row>
    <row r="49" spans="2:72" ht="18" customHeight="1">
      <c r="B49" s="5"/>
      <c r="C49" s="640"/>
      <c r="D49" s="693"/>
      <c r="E49" s="15"/>
      <c r="S49" s="20"/>
      <c r="T49" s="16"/>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673"/>
      <c r="AS49" s="674"/>
      <c r="AT49" s="674"/>
      <c r="AU49" s="674"/>
      <c r="AV49" s="674"/>
      <c r="AW49" s="674"/>
      <c r="AX49" s="674"/>
      <c r="AY49" s="674"/>
      <c r="AZ49" s="674"/>
      <c r="BA49" s="674"/>
      <c r="BB49" s="674"/>
      <c r="BC49" s="674"/>
      <c r="BD49" s="674"/>
      <c r="BE49" s="674"/>
      <c r="BF49" s="674"/>
      <c r="BG49" s="674"/>
      <c r="BH49" s="674"/>
      <c r="BI49" s="674"/>
      <c r="BJ49" s="674"/>
      <c r="BK49" s="674"/>
      <c r="BL49" s="674"/>
      <c r="BM49" s="675"/>
      <c r="BN49" s="6"/>
      <c r="BR49" s="318"/>
      <c r="BS49" s="318"/>
      <c r="BT49" s="318"/>
    </row>
    <row r="50" spans="2:72" ht="18" customHeight="1">
      <c r="B50" s="5"/>
      <c r="C50" s="640"/>
      <c r="D50" s="693"/>
      <c r="E50" s="15"/>
      <c r="S50" s="20"/>
      <c r="T50" s="65" t="s">
        <v>194</v>
      </c>
      <c r="U50" s="65"/>
      <c r="V50" s="65"/>
      <c r="W50" s="65"/>
      <c r="X50" s="65"/>
      <c r="Y50" s="65"/>
      <c r="Z50" s="65"/>
      <c r="AA50" s="65"/>
      <c r="AB50" s="65"/>
      <c r="AC50" s="65"/>
      <c r="AD50" s="65"/>
      <c r="AE50" s="65"/>
      <c r="AF50" s="65"/>
      <c r="AG50" s="65"/>
      <c r="AH50" s="65"/>
      <c r="AI50" s="65"/>
      <c r="AJ50" s="65"/>
      <c r="AK50" s="66"/>
      <c r="AL50" s="30" t="s">
        <v>66</v>
      </c>
      <c r="AM50" s="31"/>
      <c r="AN50" s="31"/>
      <c r="AO50" s="31"/>
      <c r="AP50" s="31"/>
      <c r="AQ50" s="34"/>
      <c r="AR50" s="678"/>
      <c r="AS50" s="679"/>
      <c r="AT50" s="679"/>
      <c r="AU50" s="679"/>
      <c r="AV50" s="679"/>
      <c r="AW50" s="679"/>
      <c r="AX50" s="679"/>
      <c r="AY50" s="679"/>
      <c r="AZ50" s="679"/>
      <c r="BA50" s="679"/>
      <c r="BB50" s="679"/>
      <c r="BC50" s="679"/>
      <c r="BD50" s="679"/>
      <c r="BE50" s="679"/>
      <c r="BF50" s="679"/>
      <c r="BG50" s="679"/>
      <c r="BH50" s="679"/>
      <c r="BI50" s="679"/>
      <c r="BJ50" s="679"/>
      <c r="BK50" s="687" t="s">
        <v>191</v>
      </c>
      <c r="BL50" s="687"/>
      <c r="BM50" s="688"/>
      <c r="BN50" s="6"/>
      <c r="BR50" s="318">
        <v>1</v>
      </c>
      <c r="BS50" s="318">
        <f t="shared" ref="BS50" si="10">COUNTA(AR50)</f>
        <v>0</v>
      </c>
      <c r="BT50" s="318">
        <f t="shared" ref="BT50:BT51" si="11">BR50-BS50</f>
        <v>1</v>
      </c>
    </row>
    <row r="51" spans="2:72" ht="18" customHeight="1">
      <c r="B51" s="5"/>
      <c r="C51" s="640"/>
      <c r="D51" s="693"/>
      <c r="E51" s="16"/>
      <c r="F51" s="17"/>
      <c r="G51" s="17"/>
      <c r="H51" s="17"/>
      <c r="I51" s="17"/>
      <c r="J51" s="17"/>
      <c r="K51" s="17"/>
      <c r="L51" s="17"/>
      <c r="M51" s="17"/>
      <c r="N51" s="17"/>
      <c r="O51" s="17"/>
      <c r="P51" s="17"/>
      <c r="Q51" s="17"/>
      <c r="R51" s="17"/>
      <c r="S51" s="18"/>
      <c r="T51" s="17"/>
      <c r="U51" s="17"/>
      <c r="V51" s="17"/>
      <c r="W51" s="17"/>
      <c r="X51" s="17"/>
      <c r="Y51" s="17"/>
      <c r="Z51" s="17"/>
      <c r="AA51" s="17"/>
      <c r="AB51" s="17"/>
      <c r="AC51" s="17"/>
      <c r="AD51" s="17"/>
      <c r="AE51" s="17"/>
      <c r="AF51" s="17"/>
      <c r="AG51" s="17"/>
      <c r="AH51" s="17"/>
      <c r="AI51" s="17"/>
      <c r="AJ51" s="17"/>
      <c r="AK51" s="18"/>
      <c r="AL51" s="32" t="s">
        <v>148</v>
      </c>
      <c r="AM51" s="33"/>
      <c r="AN51" s="33"/>
      <c r="AO51" s="33"/>
      <c r="AP51" s="33"/>
      <c r="AQ51" s="35"/>
      <c r="AR51" s="86"/>
      <c r="AS51" s="86" t="s">
        <v>67</v>
      </c>
      <c r="AT51" s="86"/>
      <c r="AU51" s="668"/>
      <c r="AV51" s="668"/>
      <c r="AW51" s="668"/>
      <c r="AX51" s="668"/>
      <c r="AY51" s="86" t="s">
        <v>68</v>
      </c>
      <c r="AZ51" s="86"/>
      <c r="BA51" s="86"/>
      <c r="BB51" s="86"/>
      <c r="BC51" s="669"/>
      <c r="BD51" s="669"/>
      <c r="BE51" s="669"/>
      <c r="BF51" s="669"/>
      <c r="BG51" s="669"/>
      <c r="BH51" s="669"/>
      <c r="BI51" s="669"/>
      <c r="BJ51" s="669"/>
      <c r="BK51" s="689" t="s">
        <v>191</v>
      </c>
      <c r="BL51" s="689"/>
      <c r="BM51" s="690"/>
      <c r="BN51" s="6"/>
      <c r="BR51" s="318">
        <v>2</v>
      </c>
      <c r="BS51" s="318">
        <f>COUNTA(AU51)+COUNTA(BC51)</f>
        <v>0</v>
      </c>
      <c r="BT51" s="318">
        <f t="shared" si="11"/>
        <v>2</v>
      </c>
    </row>
    <row r="52" spans="2:72" ht="18" customHeight="1">
      <c r="B52" s="5"/>
      <c r="C52" s="642"/>
      <c r="D52" s="694"/>
      <c r="E52" s="58" t="s">
        <v>190</v>
      </c>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702"/>
      <c r="AS52" s="703"/>
      <c r="AT52" s="703"/>
      <c r="AU52" s="703"/>
      <c r="AV52" s="703"/>
      <c r="AW52" s="703"/>
      <c r="AX52" s="703"/>
      <c r="AY52" s="703"/>
      <c r="AZ52" s="703"/>
      <c r="BA52" s="703"/>
      <c r="BB52" s="703"/>
      <c r="BC52" s="703"/>
      <c r="BD52" s="703"/>
      <c r="BE52" s="703"/>
      <c r="BF52" s="703"/>
      <c r="BG52" s="703"/>
      <c r="BH52" s="703"/>
      <c r="BI52" s="703"/>
      <c r="BJ52" s="703"/>
      <c r="BK52" s="703"/>
      <c r="BL52" s="703"/>
      <c r="BM52" s="704"/>
      <c r="BN52" s="6"/>
      <c r="BR52" s="318"/>
      <c r="BS52" s="318"/>
      <c r="BT52" s="318"/>
    </row>
    <row r="53" spans="2:72" ht="18" customHeight="1">
      <c r="B53" s="5"/>
      <c r="BN53" s="6"/>
      <c r="BR53" s="318"/>
      <c r="BS53" s="318"/>
      <c r="BT53" s="318"/>
    </row>
    <row r="54" spans="2:72" ht="18" customHeight="1">
      <c r="B54" s="5"/>
      <c r="C54" s="1" t="s">
        <v>62</v>
      </c>
      <c r="BN54" s="6"/>
      <c r="BR54" s="318"/>
      <c r="BS54" s="318"/>
      <c r="BT54" s="318"/>
    </row>
    <row r="55" spans="2:72" ht="18" customHeight="1">
      <c r="B55" s="5"/>
      <c r="C55" s="38"/>
      <c r="D55" s="38" t="s">
        <v>58</v>
      </c>
      <c r="E55" s="38"/>
      <c r="F55" s="38"/>
      <c r="BN55" s="6"/>
      <c r="BR55" s="318"/>
      <c r="BS55" s="318"/>
      <c r="BT55" s="318"/>
    </row>
    <row r="56" spans="2:72" ht="18" customHeight="1">
      <c r="B56" s="5"/>
      <c r="C56" s="38"/>
      <c r="D56" s="38" t="s">
        <v>87</v>
      </c>
      <c r="E56" s="38"/>
      <c r="F56" s="38"/>
      <c r="BN56" s="6"/>
      <c r="BR56" s="318"/>
      <c r="BS56" s="318"/>
      <c r="BT56" s="318"/>
    </row>
    <row r="57" spans="2:72" ht="18" customHeight="1">
      <c r="B57" s="5"/>
      <c r="C57" s="38"/>
      <c r="D57" s="38" t="s">
        <v>59</v>
      </c>
      <c r="E57" s="38"/>
      <c r="F57" s="38"/>
      <c r="BN57" s="6"/>
      <c r="BR57" s="318"/>
      <c r="BS57" s="318"/>
      <c r="BT57" s="318"/>
    </row>
    <row r="58" spans="2:72" ht="18" customHeight="1">
      <c r="B58" s="5"/>
      <c r="C58" s="38"/>
      <c r="D58" s="38"/>
      <c r="E58" s="38"/>
      <c r="F58" s="38"/>
      <c r="BN58" s="6"/>
      <c r="BR58" s="318"/>
      <c r="BS58" s="318"/>
      <c r="BT58" s="318"/>
    </row>
    <row r="59" spans="2:72" ht="18" customHeight="1">
      <c r="B59" s="5"/>
      <c r="BN59" s="6"/>
      <c r="BR59" s="318"/>
      <c r="BS59" s="318"/>
      <c r="BT59" s="318"/>
    </row>
    <row r="60" spans="2:72" ht="18" customHeight="1">
      <c r="B60" s="5"/>
      <c r="BN60" s="6"/>
      <c r="BR60" s="318"/>
      <c r="BS60" s="318"/>
      <c r="BT60" s="318"/>
    </row>
    <row r="61" spans="2:72" ht="18" customHeight="1">
      <c r="B61" s="5"/>
      <c r="BN61" s="6"/>
      <c r="BR61" s="318"/>
      <c r="BS61" s="318"/>
      <c r="BT61" s="318"/>
    </row>
    <row r="62" spans="2:72" ht="18" customHeight="1">
      <c r="B62" s="5"/>
      <c r="BN62" s="6"/>
      <c r="BR62" s="318"/>
      <c r="BS62" s="318"/>
      <c r="BT62" s="318"/>
    </row>
    <row r="63" spans="2:72" ht="18" customHeight="1">
      <c r="B63" s="5"/>
      <c r="BN63" s="6"/>
      <c r="BR63" s="318"/>
      <c r="BS63" s="318"/>
      <c r="BT63" s="318"/>
    </row>
    <row r="64" spans="2:72" ht="18" customHeight="1">
      <c r="B64" s="5"/>
      <c r="BN64" s="6"/>
      <c r="BR64" s="318"/>
      <c r="BS64" s="318"/>
      <c r="BT64" s="318"/>
    </row>
    <row r="65" spans="2:72" ht="18" customHeight="1">
      <c r="B65" s="5"/>
      <c r="BN65" s="6"/>
      <c r="BR65" s="318"/>
      <c r="BS65" s="318"/>
      <c r="BT65" s="318"/>
    </row>
    <row r="66" spans="2:72" ht="18" customHeight="1" thickBot="1">
      <c r="B66" s="7"/>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9"/>
      <c r="BR66" s="318"/>
      <c r="BS66" s="318"/>
      <c r="BT66" s="318"/>
    </row>
  </sheetData>
  <sheetProtection sheet="1" selectLockedCells="1"/>
  <mergeCells count="61">
    <mergeCell ref="AR52:BM52"/>
    <mergeCell ref="AR47:BM47"/>
    <mergeCell ref="AR48:BM49"/>
    <mergeCell ref="AR50:BJ50"/>
    <mergeCell ref="BK50:BM50"/>
    <mergeCell ref="AU51:AX51"/>
    <mergeCell ref="BC51:BJ51"/>
    <mergeCell ref="BK51:BM51"/>
    <mergeCell ref="AR46:BM46"/>
    <mergeCell ref="AR37:BM37"/>
    <mergeCell ref="AZ38:BJ38"/>
    <mergeCell ref="AZ39:BD39"/>
    <mergeCell ref="BH39:BI39"/>
    <mergeCell ref="AR40:BM40"/>
    <mergeCell ref="AR41:BM41"/>
    <mergeCell ref="AR42:BM42"/>
    <mergeCell ref="AR43:BM43"/>
    <mergeCell ref="BD44:BJ44"/>
    <mergeCell ref="AR45:AY45"/>
    <mergeCell ref="BC45:BJ45"/>
    <mergeCell ref="AR36:BJ36"/>
    <mergeCell ref="C26:D52"/>
    <mergeCell ref="AR26:BM26"/>
    <mergeCell ref="AR27:BJ27"/>
    <mergeCell ref="AR28:BJ28"/>
    <mergeCell ref="AR29:BJ29"/>
    <mergeCell ref="AV30:AY30"/>
    <mergeCell ref="BG30:BJ30"/>
    <mergeCell ref="AR31:AY31"/>
    <mergeCell ref="BC31:BJ31"/>
    <mergeCell ref="AR32:AY32"/>
    <mergeCell ref="BC32:BJ32"/>
    <mergeCell ref="AR33:BJ33"/>
    <mergeCell ref="AR34:BJ34"/>
    <mergeCell ref="AR35:AY35"/>
    <mergeCell ref="BC35:BJ35"/>
    <mergeCell ref="AR16:BJ16"/>
    <mergeCell ref="B18:BN18"/>
    <mergeCell ref="C19:D25"/>
    <mergeCell ref="AR19:BJ19"/>
    <mergeCell ref="AR20:BJ20"/>
    <mergeCell ref="AR21:BM25"/>
    <mergeCell ref="AR15:BJ15"/>
    <mergeCell ref="B4:BN4"/>
    <mergeCell ref="AR6:AT6"/>
    <mergeCell ref="BA6:BM6"/>
    <mergeCell ref="B7:BN7"/>
    <mergeCell ref="AR8:BM8"/>
    <mergeCell ref="AR9:BJ9"/>
    <mergeCell ref="B11:BN11"/>
    <mergeCell ref="AR12:BJ12"/>
    <mergeCell ref="AR13:AY13"/>
    <mergeCell ref="BD13:BJ13"/>
    <mergeCell ref="AR14:BJ14"/>
    <mergeCell ref="BD2:BN2"/>
    <mergeCell ref="BA3:BC3"/>
    <mergeCell ref="BD3:BE3"/>
    <mergeCell ref="BF3:BG3"/>
    <mergeCell ref="BH3:BI3"/>
    <mergeCell ref="BJ3:BK3"/>
    <mergeCell ref="BL3:BM3"/>
  </mergeCells>
  <phoneticPr fontId="1"/>
  <conditionalFormatting sqref="AR8">
    <cfRule type="expression" dxfId="24" priority="1">
      <formula>AND(NOT(ISBLANK(AR8)),NOT(_xlfn.ISFORMULA(AR8)))</formula>
    </cfRule>
  </conditionalFormatting>
  <conditionalFormatting sqref="AZ38:AZ39 BH39">
    <cfRule type="expression" dxfId="23" priority="7">
      <formula>$AR$37="有"</formula>
    </cfRule>
  </conditionalFormatting>
  <conditionalFormatting sqref="BA3 BF3 BJ3">
    <cfRule type="expression" dxfId="22" priority="5">
      <formula>AND(NOT(ISBLANK(BA3)),NOT(_xlfn.ISFORMULA(BA3)))</formula>
    </cfRule>
  </conditionalFormatting>
  <conditionalFormatting sqref="BA6">
    <cfRule type="expression" dxfId="21" priority="3">
      <formula>AND(NOT(ISBLANK(BA6)),NOT(_xlfn.ISFORMULA(BA6)))</formula>
    </cfRule>
  </conditionalFormatting>
  <conditionalFormatting sqref="BD44:BJ44">
    <cfRule type="expression" dxfId="20" priority="6">
      <formula>$AR$43="有"</formula>
    </cfRule>
  </conditionalFormatting>
  <dataValidations count="7">
    <dataValidation type="list" allowBlank="1" showInputMessage="1" showErrorMessage="1" sqref="AR26:BM26" xr:uid="{E7FD83F8-E128-4ADE-B865-7FD2C67959EB}">
      <formula1>"（電気方式を選択して下さい）,三相３線式,単相３線式,単相２線式"</formula1>
    </dataValidation>
    <dataValidation type="list" allowBlank="1" showInputMessage="1" showErrorMessage="1" sqref="BA6:BM6" xr:uid="{E45264D3-C8D7-4DDD-BED0-9ECC5E39D6C5}">
      <formula1>"新設"</formula1>
    </dataValidation>
    <dataValidation type="list" allowBlank="1" showInputMessage="1" showErrorMessage="1" sqref="AR46:BM46 AR37:BM37 AR43:BM43" xr:uid="{FA3340A9-BB60-407C-A8BC-AB2B6ED4A0D5}">
      <formula1>"（有無を選択して下さい）,有,無"</formula1>
    </dataValidation>
    <dataValidation type="list" allowBlank="1" showInputMessage="1" showErrorMessage="1" sqref="AR40:BM40" xr:uid="{D43C7E56-7F0A-4BFA-BB0E-81054EF32AD6}">
      <formula1>"（主回路方式を選択して下さい）,自励式（電圧型）,自励式（電流型）,他励式"</formula1>
    </dataValidation>
    <dataValidation type="list" allowBlank="1" showInputMessage="1" sqref="AR42:BM42" xr:uid="{B03248E3-AFA8-4362-9DE8-4F8391AC32D8}">
      <formula1>"（最大制御率を記載して下さい）,％抑制,その他（　　　　　　　　）"</formula1>
    </dataValidation>
    <dataValidation type="list" allowBlank="1" showInputMessage="1" showErrorMessage="1" sqref="AR41:BM41" xr:uid="{5799F5A5-730C-4A94-B5F0-8959C0995833}">
      <formula1>"（出力制御方式を選択して下さい）,電圧制御方式,電流制御方式"</formula1>
    </dataValidation>
    <dataValidation type="list" allowBlank="1" showInputMessage="1" showErrorMessage="1" sqref="AR8:BM8" xr:uid="{1805B149-3CBA-48D0-82AC-12D78311F0F6}">
      <formula1>"太陽光"</formula1>
    </dataValidation>
  </dataValidations>
  <printOptions horizontalCentered="1"/>
  <pageMargins left="0.39370078740157483" right="0.39370078740157483" top="0.39370078740157483" bottom="0.19685039370078741" header="0.39370078740157483" footer="0.19685039370078741"/>
  <pageSetup paperSize="9" scale="65"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C2EB1-2225-4E00-88B1-6F636B706886}">
  <sheetPr codeName="Sheet21"/>
  <dimension ref="B1:BU66"/>
  <sheetViews>
    <sheetView showGridLines="0" showRuler="0" topLeftCell="A3" zoomScaleNormal="100" zoomScaleSheetLayoutView="100" zoomScalePageLayoutView="70" workbookViewId="0">
      <selection activeCell="BV22" sqref="BV22"/>
    </sheetView>
  </sheetViews>
  <sheetFormatPr defaultColWidth="2" defaultRowHeight="18" customHeight="1" outlineLevelCol="1"/>
  <cols>
    <col min="1" max="66" width="2" style="38"/>
    <col min="67" max="67" width="25.83203125" style="38" customWidth="1"/>
    <col min="68" max="68" width="5.25" style="38" customWidth="1"/>
    <col min="69" max="69" width="16.58203125" style="38" bestFit="1" customWidth="1"/>
    <col min="70" max="72" width="6.75" style="38" hidden="1" customWidth="1" outlineLevel="1"/>
    <col min="73" max="73" width="2" style="38" collapsed="1"/>
    <col min="74" max="16384" width="2" style="38"/>
  </cols>
  <sheetData>
    <row r="1" spans="2:72" ht="30" customHeight="1">
      <c r="BO1" s="316" t="s">
        <v>546</v>
      </c>
      <c r="BP1" s="319">
        <f>BT3</f>
        <v>72</v>
      </c>
      <c r="BQ1" s="317" t="s">
        <v>547</v>
      </c>
      <c r="BR1" s="1"/>
      <c r="BS1" s="1"/>
      <c r="BT1" s="1"/>
    </row>
    <row r="2" spans="2:72" ht="18" customHeight="1" thickBot="1">
      <c r="BD2" s="644" t="s">
        <v>323</v>
      </c>
      <c r="BE2" s="644"/>
      <c r="BF2" s="644"/>
      <c r="BG2" s="644"/>
      <c r="BH2" s="644"/>
      <c r="BI2" s="644"/>
      <c r="BJ2" s="644"/>
      <c r="BK2" s="644"/>
      <c r="BL2" s="644"/>
      <c r="BM2" s="644"/>
      <c r="BN2" s="644"/>
      <c r="BO2" s="1"/>
      <c r="BP2" s="1"/>
      <c r="BQ2" s="1"/>
      <c r="BR2" s="315" t="s">
        <v>548</v>
      </c>
      <c r="BS2" s="315" t="s">
        <v>550</v>
      </c>
      <c r="BT2" s="315" t="s">
        <v>549</v>
      </c>
    </row>
    <row r="3" spans="2:72" ht="18" customHeight="1">
      <c r="B3" s="103"/>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594">
        <f>IF(様式1!$BC$4="","",様式1!$BC$4)</f>
        <v>2026</v>
      </c>
      <c r="BB3" s="594"/>
      <c r="BC3" s="594"/>
      <c r="BD3" s="595" t="s">
        <v>10</v>
      </c>
      <c r="BE3" s="595"/>
      <c r="BF3" s="594">
        <f>IF(様式1!$BH$4="","",様式1!$BH$4)</f>
        <v>2</v>
      </c>
      <c r="BG3" s="594"/>
      <c r="BH3" s="595" t="s">
        <v>9</v>
      </c>
      <c r="BI3" s="595"/>
      <c r="BJ3" s="594">
        <f>IF(様式1!$BL$4="","",様式1!$BL$4)</f>
        <v>9</v>
      </c>
      <c r="BK3" s="594"/>
      <c r="BL3" s="595" t="s">
        <v>8</v>
      </c>
      <c r="BM3" s="595"/>
      <c r="BN3" s="105"/>
      <c r="BO3" s="1"/>
      <c r="BP3" s="1"/>
      <c r="BQ3" s="1"/>
      <c r="BR3" s="320">
        <f t="shared" ref="BR3:BS3" si="0">SUM(BR4:BR69)</f>
        <v>76</v>
      </c>
      <c r="BS3" s="320">
        <f t="shared" si="0"/>
        <v>4</v>
      </c>
      <c r="BT3" s="320">
        <f>SUM(BT4:BT69)</f>
        <v>72</v>
      </c>
    </row>
    <row r="4" spans="2:72" ht="18" customHeight="1">
      <c r="B4" s="721" t="s">
        <v>322</v>
      </c>
      <c r="C4" s="722"/>
      <c r="D4" s="722"/>
      <c r="E4" s="722"/>
      <c r="F4" s="722"/>
      <c r="G4" s="722"/>
      <c r="H4" s="722"/>
      <c r="I4" s="722"/>
      <c r="J4" s="722"/>
      <c r="K4" s="722"/>
      <c r="L4" s="722"/>
      <c r="M4" s="722"/>
      <c r="N4" s="722"/>
      <c r="O4" s="722"/>
      <c r="P4" s="722"/>
      <c r="Q4" s="722"/>
      <c r="R4" s="722"/>
      <c r="S4" s="722"/>
      <c r="T4" s="722"/>
      <c r="U4" s="722"/>
      <c r="V4" s="722"/>
      <c r="W4" s="722"/>
      <c r="X4" s="722"/>
      <c r="Y4" s="722"/>
      <c r="Z4" s="722"/>
      <c r="AA4" s="722"/>
      <c r="AB4" s="722"/>
      <c r="AC4" s="722"/>
      <c r="AD4" s="722"/>
      <c r="AE4" s="722"/>
      <c r="AF4" s="722"/>
      <c r="AG4" s="722"/>
      <c r="AH4" s="722"/>
      <c r="AI4" s="722"/>
      <c r="AJ4" s="722"/>
      <c r="AK4" s="722"/>
      <c r="AL4" s="722"/>
      <c r="AM4" s="722"/>
      <c r="AN4" s="722"/>
      <c r="AO4" s="722"/>
      <c r="AP4" s="722"/>
      <c r="AQ4" s="722"/>
      <c r="AR4" s="722"/>
      <c r="AS4" s="722"/>
      <c r="AT4" s="722"/>
      <c r="AU4" s="722"/>
      <c r="AV4" s="722"/>
      <c r="AW4" s="722"/>
      <c r="AX4" s="722"/>
      <c r="AY4" s="722"/>
      <c r="AZ4" s="722"/>
      <c r="BA4" s="722"/>
      <c r="BB4" s="722"/>
      <c r="BC4" s="722"/>
      <c r="BD4" s="722"/>
      <c r="BE4" s="722"/>
      <c r="BF4" s="722"/>
      <c r="BG4" s="722"/>
      <c r="BH4" s="722"/>
      <c r="BI4" s="722"/>
      <c r="BJ4" s="722"/>
      <c r="BK4" s="722"/>
      <c r="BL4" s="722"/>
      <c r="BM4" s="722"/>
      <c r="BN4" s="723"/>
      <c r="BR4" s="322"/>
      <c r="BS4" s="322"/>
      <c r="BT4" s="322"/>
    </row>
    <row r="5" spans="2:72" ht="18" customHeight="1">
      <c r="B5" s="46"/>
      <c r="AR5" s="1"/>
      <c r="AS5" s="1"/>
      <c r="AT5" s="1"/>
      <c r="AU5" s="1"/>
      <c r="AV5" s="1"/>
      <c r="AW5" s="1"/>
      <c r="AX5" s="1"/>
      <c r="AY5" s="1"/>
      <c r="AZ5" s="1"/>
      <c r="BA5" s="120"/>
      <c r="BB5" s="120"/>
      <c r="BC5" s="120"/>
      <c r="BD5" s="120"/>
      <c r="BE5" s="120"/>
      <c r="BF5" s="120"/>
      <c r="BG5" s="120"/>
      <c r="BH5" s="120"/>
      <c r="BI5" s="120"/>
      <c r="BJ5" s="120"/>
      <c r="BK5" s="120"/>
      <c r="BL5" s="120"/>
      <c r="BM5" s="120"/>
      <c r="BN5" s="92"/>
      <c r="BR5" s="322"/>
      <c r="BS5" s="322"/>
      <c r="BT5" s="322"/>
    </row>
    <row r="6" spans="2:72" ht="18" customHeight="1">
      <c r="B6" s="46"/>
      <c r="BN6" s="92"/>
      <c r="BR6" s="322"/>
      <c r="BS6" s="322"/>
      <c r="BT6" s="322"/>
    </row>
    <row r="7" spans="2:72" ht="18" customHeight="1">
      <c r="B7" s="559" t="s">
        <v>322</v>
      </c>
      <c r="C7" s="560"/>
      <c r="D7" s="560"/>
      <c r="E7" s="560"/>
      <c r="F7" s="560"/>
      <c r="G7" s="560"/>
      <c r="H7" s="560"/>
      <c r="I7" s="560"/>
      <c r="J7" s="560"/>
      <c r="K7" s="560"/>
      <c r="L7" s="560"/>
      <c r="M7" s="560"/>
      <c r="N7" s="560"/>
      <c r="O7" s="560"/>
      <c r="P7" s="560"/>
      <c r="Q7" s="560"/>
      <c r="R7" s="560"/>
      <c r="S7" s="560"/>
      <c r="T7" s="560"/>
      <c r="U7" s="560"/>
      <c r="V7" s="560"/>
      <c r="W7" s="560"/>
      <c r="X7" s="560"/>
      <c r="Y7" s="560"/>
      <c r="Z7" s="560"/>
      <c r="AA7" s="560"/>
      <c r="AB7" s="560"/>
      <c r="AC7" s="560"/>
      <c r="AD7" s="560"/>
      <c r="AE7" s="560"/>
      <c r="AF7" s="560"/>
      <c r="AG7" s="560"/>
      <c r="AH7" s="560"/>
      <c r="AI7" s="560"/>
      <c r="AJ7" s="560"/>
      <c r="AK7" s="560"/>
      <c r="AL7" s="560"/>
      <c r="AM7" s="560"/>
      <c r="AN7" s="560"/>
      <c r="AO7" s="560"/>
      <c r="AP7" s="560"/>
      <c r="AQ7" s="560"/>
      <c r="AR7" s="560"/>
      <c r="AS7" s="560"/>
      <c r="AT7" s="560"/>
      <c r="AU7" s="560"/>
      <c r="AV7" s="560"/>
      <c r="AW7" s="560"/>
      <c r="AX7" s="560"/>
      <c r="AY7" s="560"/>
      <c r="AZ7" s="560"/>
      <c r="BA7" s="560"/>
      <c r="BB7" s="560"/>
      <c r="BC7" s="560"/>
      <c r="BD7" s="560"/>
      <c r="BE7" s="560"/>
      <c r="BF7" s="560"/>
      <c r="BG7" s="560"/>
      <c r="BH7" s="560"/>
      <c r="BI7" s="560"/>
      <c r="BJ7" s="560"/>
      <c r="BK7" s="560"/>
      <c r="BL7" s="560"/>
      <c r="BM7" s="560"/>
      <c r="BN7" s="561"/>
      <c r="BR7" s="322"/>
      <c r="BS7" s="322"/>
      <c r="BT7" s="322"/>
    </row>
    <row r="8" spans="2:72" ht="18" customHeight="1">
      <c r="B8" s="46"/>
      <c r="C8" s="731" t="s">
        <v>250</v>
      </c>
      <c r="D8" s="424"/>
      <c r="E8" s="424"/>
      <c r="F8" s="424"/>
      <c r="G8" s="424"/>
      <c r="H8" s="424"/>
      <c r="I8" s="424"/>
      <c r="J8" s="686"/>
      <c r="K8" s="728" t="s">
        <v>82</v>
      </c>
      <c r="L8" s="729"/>
      <c r="M8" s="729"/>
      <c r="N8" s="729"/>
      <c r="O8" s="729"/>
      <c r="P8" s="729"/>
      <c r="Q8" s="730"/>
      <c r="R8" s="728" t="s">
        <v>209</v>
      </c>
      <c r="S8" s="730"/>
      <c r="T8" s="728" t="s">
        <v>249</v>
      </c>
      <c r="U8" s="729"/>
      <c r="V8" s="729"/>
      <c r="W8" s="729"/>
      <c r="X8" s="729"/>
      <c r="Y8" s="728" t="s">
        <v>83</v>
      </c>
      <c r="Z8" s="729"/>
      <c r="AA8" s="729"/>
      <c r="AB8" s="729"/>
      <c r="AC8" s="729"/>
      <c r="AD8" s="728" t="s">
        <v>210</v>
      </c>
      <c r="AE8" s="729"/>
      <c r="AF8" s="729"/>
      <c r="AG8" s="729"/>
      <c r="AH8" s="729"/>
      <c r="AI8" s="729"/>
      <c r="AJ8" s="729"/>
      <c r="AK8" s="729"/>
      <c r="AL8" s="729"/>
      <c r="AM8" s="729"/>
      <c r="AN8" s="729"/>
      <c r="AO8" s="729"/>
      <c r="AP8" s="729"/>
      <c r="AQ8" s="729"/>
      <c r="AR8" s="730"/>
      <c r="AS8" s="728" t="s">
        <v>211</v>
      </c>
      <c r="AT8" s="729"/>
      <c r="AU8" s="729"/>
      <c r="AV8" s="729"/>
      <c r="AW8" s="729"/>
      <c r="AX8" s="729"/>
      <c r="AY8" s="729"/>
      <c r="AZ8" s="728" t="s">
        <v>259</v>
      </c>
      <c r="BA8" s="729"/>
      <c r="BB8" s="729"/>
      <c r="BC8" s="729"/>
      <c r="BD8" s="729"/>
      <c r="BE8" s="729"/>
      <c r="BF8" s="729"/>
      <c r="BG8" s="730"/>
      <c r="BH8" s="728" t="s">
        <v>212</v>
      </c>
      <c r="BI8" s="729"/>
      <c r="BJ8" s="729"/>
      <c r="BK8" s="729"/>
      <c r="BL8" s="729"/>
      <c r="BM8" s="730"/>
      <c r="BN8" s="92"/>
      <c r="BR8" s="322"/>
      <c r="BS8" s="322"/>
      <c r="BT8" s="322"/>
    </row>
    <row r="9" spans="2:72" ht="18" customHeight="1">
      <c r="B9" s="46"/>
      <c r="C9" s="576"/>
      <c r="D9" s="400"/>
      <c r="E9" s="400"/>
      <c r="F9" s="400"/>
      <c r="G9" s="400"/>
      <c r="H9" s="400"/>
      <c r="I9" s="400"/>
      <c r="J9" s="401"/>
      <c r="K9" s="766" t="s">
        <v>204</v>
      </c>
      <c r="L9" s="74" t="s">
        <v>18</v>
      </c>
      <c r="M9" s="725"/>
      <c r="N9" s="725"/>
      <c r="O9" s="725"/>
      <c r="P9" s="725"/>
      <c r="Q9" s="101" t="s">
        <v>42</v>
      </c>
      <c r="R9" s="724"/>
      <c r="S9" s="747"/>
      <c r="T9" s="724"/>
      <c r="U9" s="725"/>
      <c r="V9" s="725"/>
      <c r="W9" s="725"/>
      <c r="X9" s="725"/>
      <c r="Y9" s="724"/>
      <c r="Z9" s="725"/>
      <c r="AA9" s="725"/>
      <c r="AB9" s="725"/>
      <c r="AC9" s="725"/>
      <c r="AD9" s="767"/>
      <c r="AE9" s="697"/>
      <c r="AF9" s="697"/>
      <c r="AG9" s="697"/>
      <c r="AH9" s="697"/>
      <c r="AI9" s="75" t="s">
        <v>158</v>
      </c>
      <c r="AJ9" s="75"/>
      <c r="AK9" s="75"/>
      <c r="AL9" s="697"/>
      <c r="AM9" s="697"/>
      <c r="AN9" s="697"/>
      <c r="AO9" s="697"/>
      <c r="AP9" s="697"/>
      <c r="AQ9" s="75" t="s">
        <v>65</v>
      </c>
      <c r="AR9" s="101"/>
      <c r="AS9" s="634"/>
      <c r="AT9" s="635"/>
      <c r="AU9" s="635"/>
      <c r="AV9" s="635"/>
      <c r="AW9" s="635"/>
      <c r="AX9" s="75" t="s">
        <v>65</v>
      </c>
      <c r="AY9" s="75"/>
      <c r="AZ9" s="634"/>
      <c r="BA9" s="635"/>
      <c r="BB9" s="635"/>
      <c r="BC9" s="635"/>
      <c r="BD9" s="635"/>
      <c r="BE9" s="75" t="s">
        <v>147</v>
      </c>
      <c r="BF9" s="75"/>
      <c r="BG9" s="75"/>
      <c r="BH9" s="774"/>
      <c r="BI9" s="775"/>
      <c r="BJ9" s="775"/>
      <c r="BK9" s="775"/>
      <c r="BL9" s="775"/>
      <c r="BM9" s="776"/>
      <c r="BN9" s="92"/>
      <c r="BR9" s="322">
        <v>8</v>
      </c>
      <c r="BS9" s="324">
        <f>COUNTA(M9)+COUNTA(R9)+COUNTA(T9)+COUNTA(Y9)+COUNTA(AD9)+COUNTA(AL9)+COUNTA(AS9)+COUNTA(AZ9)</f>
        <v>0</v>
      </c>
      <c r="BT9" s="324">
        <f>BR9-BS9</f>
        <v>8</v>
      </c>
    </row>
    <row r="10" spans="2:72" ht="18" customHeight="1">
      <c r="B10" s="46"/>
      <c r="C10" s="576"/>
      <c r="D10" s="400"/>
      <c r="E10" s="400"/>
      <c r="F10" s="400"/>
      <c r="G10" s="400"/>
      <c r="H10" s="400"/>
      <c r="I10" s="400"/>
      <c r="J10" s="401"/>
      <c r="K10" s="766"/>
      <c r="L10" s="74" t="s">
        <v>18</v>
      </c>
      <c r="M10" s="727"/>
      <c r="N10" s="727"/>
      <c r="O10" s="727"/>
      <c r="P10" s="727"/>
      <c r="Q10" s="101" t="s">
        <v>42</v>
      </c>
      <c r="R10" s="726"/>
      <c r="S10" s="746"/>
      <c r="T10" s="726"/>
      <c r="U10" s="727"/>
      <c r="V10" s="727"/>
      <c r="W10" s="727"/>
      <c r="X10" s="727"/>
      <c r="Y10" s="726"/>
      <c r="Z10" s="727"/>
      <c r="AA10" s="727"/>
      <c r="AB10" s="727"/>
      <c r="AC10" s="727"/>
      <c r="AD10" s="768"/>
      <c r="AE10" s="769"/>
      <c r="AF10" s="769"/>
      <c r="AG10" s="769"/>
      <c r="AH10" s="769"/>
      <c r="AI10" s="75" t="s">
        <v>158</v>
      </c>
      <c r="AJ10" s="75"/>
      <c r="AK10" s="75"/>
      <c r="AL10" s="769"/>
      <c r="AM10" s="769"/>
      <c r="AN10" s="769"/>
      <c r="AO10" s="769"/>
      <c r="AP10" s="769"/>
      <c r="AQ10" s="75" t="s">
        <v>65</v>
      </c>
      <c r="AR10" s="101"/>
      <c r="AS10" s="770"/>
      <c r="AT10" s="771"/>
      <c r="AU10" s="771"/>
      <c r="AV10" s="771"/>
      <c r="AW10" s="771"/>
      <c r="AX10" s="75" t="s">
        <v>65</v>
      </c>
      <c r="AY10" s="75"/>
      <c r="AZ10" s="770"/>
      <c r="BA10" s="771"/>
      <c r="BB10" s="771"/>
      <c r="BC10" s="771"/>
      <c r="BD10" s="771"/>
      <c r="BE10" s="75" t="s">
        <v>147</v>
      </c>
      <c r="BF10" s="75"/>
      <c r="BG10" s="75"/>
      <c r="BH10" s="774"/>
      <c r="BI10" s="775"/>
      <c r="BJ10" s="775"/>
      <c r="BK10" s="775"/>
      <c r="BL10" s="775"/>
      <c r="BM10" s="776"/>
      <c r="BN10" s="92"/>
      <c r="BR10" s="322"/>
      <c r="BS10" s="322"/>
      <c r="BT10" s="322"/>
    </row>
    <row r="11" spans="2:72" ht="18" customHeight="1">
      <c r="B11" s="46"/>
      <c r="C11" s="576"/>
      <c r="D11" s="400"/>
      <c r="E11" s="400"/>
      <c r="F11" s="400"/>
      <c r="G11" s="400"/>
      <c r="H11" s="400"/>
      <c r="I11" s="400"/>
      <c r="J11" s="401"/>
      <c r="K11" s="728" t="s">
        <v>205</v>
      </c>
      <c r="L11" s="729"/>
      <c r="M11" s="729"/>
      <c r="N11" s="729"/>
      <c r="O11" s="729"/>
      <c r="P11" s="729"/>
      <c r="Q11" s="730"/>
      <c r="R11" s="724"/>
      <c r="S11" s="747"/>
      <c r="T11" s="724"/>
      <c r="U11" s="725"/>
      <c r="V11" s="725"/>
      <c r="W11" s="725"/>
      <c r="X11" s="725"/>
      <c r="Y11" s="724"/>
      <c r="Z11" s="725"/>
      <c r="AA11" s="725"/>
      <c r="AB11" s="725"/>
      <c r="AC11" s="725"/>
      <c r="AD11" s="767"/>
      <c r="AE11" s="697"/>
      <c r="AF11" s="697"/>
      <c r="AG11" s="697"/>
      <c r="AH11" s="697"/>
      <c r="AI11" s="75" t="s">
        <v>255</v>
      </c>
      <c r="AJ11" s="75"/>
      <c r="AK11" s="75"/>
      <c r="AL11" s="697"/>
      <c r="AM11" s="697"/>
      <c r="AN11" s="697"/>
      <c r="AO11" s="697"/>
      <c r="AP11" s="697"/>
      <c r="AQ11" s="75" t="s">
        <v>158</v>
      </c>
      <c r="AR11" s="101"/>
      <c r="AS11" s="728" t="s">
        <v>149</v>
      </c>
      <c r="AT11" s="729"/>
      <c r="AU11" s="729"/>
      <c r="AV11" s="729"/>
      <c r="AW11" s="729"/>
      <c r="AX11" s="729"/>
      <c r="AY11" s="730"/>
      <c r="AZ11" s="75" t="s">
        <v>260</v>
      </c>
      <c r="BA11" s="75"/>
      <c r="BB11" s="75"/>
      <c r="BC11" s="75"/>
      <c r="BD11" s="75"/>
      <c r="BE11" s="75"/>
      <c r="BF11" s="75"/>
      <c r="BG11" s="75"/>
      <c r="BH11" s="635"/>
      <c r="BI11" s="635"/>
      <c r="BJ11" s="635"/>
      <c r="BK11" s="75" t="s">
        <v>257</v>
      </c>
      <c r="BL11" s="75"/>
      <c r="BM11" s="101"/>
      <c r="BN11" s="92"/>
      <c r="BR11" s="322">
        <v>6</v>
      </c>
      <c r="BS11" s="324">
        <f>COUNTA(R11)+COUNTA(T11)+COUNTA(Y11)+COUNTA(AD11)+COUNTA(AL11)+COUNTA(BH11)</f>
        <v>0</v>
      </c>
      <c r="BT11" s="324">
        <f>BR11-BS11</f>
        <v>6</v>
      </c>
    </row>
    <row r="12" spans="2:72" ht="18" customHeight="1">
      <c r="B12" s="46"/>
      <c r="C12" s="576"/>
      <c r="D12" s="400"/>
      <c r="E12" s="400"/>
      <c r="F12" s="400"/>
      <c r="G12" s="400"/>
      <c r="H12" s="400"/>
      <c r="I12" s="400"/>
      <c r="J12" s="401"/>
      <c r="K12" s="728"/>
      <c r="L12" s="729"/>
      <c r="M12" s="729"/>
      <c r="N12" s="729"/>
      <c r="O12" s="729"/>
      <c r="P12" s="729"/>
      <c r="Q12" s="730"/>
      <c r="R12" s="748"/>
      <c r="S12" s="749"/>
      <c r="T12" s="726"/>
      <c r="U12" s="727"/>
      <c r="V12" s="727"/>
      <c r="W12" s="727"/>
      <c r="X12" s="727"/>
      <c r="Y12" s="726"/>
      <c r="Z12" s="727"/>
      <c r="AA12" s="727"/>
      <c r="AB12" s="727"/>
      <c r="AC12" s="727"/>
      <c r="AD12" s="768"/>
      <c r="AE12" s="769"/>
      <c r="AF12" s="769"/>
      <c r="AG12" s="769"/>
      <c r="AH12" s="769"/>
      <c r="AI12" s="75" t="s">
        <v>255</v>
      </c>
      <c r="AJ12" s="75"/>
      <c r="AK12" s="75"/>
      <c r="AL12" s="769"/>
      <c r="AM12" s="769"/>
      <c r="AN12" s="769"/>
      <c r="AO12" s="769"/>
      <c r="AP12" s="769"/>
      <c r="AQ12" s="75" t="s">
        <v>158</v>
      </c>
      <c r="AR12" s="101"/>
      <c r="AS12" s="728" t="s">
        <v>149</v>
      </c>
      <c r="AT12" s="729"/>
      <c r="AU12" s="729"/>
      <c r="AV12" s="729"/>
      <c r="AW12" s="729"/>
      <c r="AX12" s="729"/>
      <c r="AY12" s="730"/>
      <c r="AZ12" s="75" t="s">
        <v>260</v>
      </c>
      <c r="BA12" s="75"/>
      <c r="BB12" s="75"/>
      <c r="BC12" s="75"/>
      <c r="BD12" s="75"/>
      <c r="BE12" s="75"/>
      <c r="BF12" s="75"/>
      <c r="BG12" s="75"/>
      <c r="BH12" s="771"/>
      <c r="BI12" s="771"/>
      <c r="BJ12" s="771"/>
      <c r="BK12" s="75" t="s">
        <v>257</v>
      </c>
      <c r="BL12" s="75"/>
      <c r="BM12" s="101"/>
      <c r="BN12" s="92"/>
      <c r="BR12" s="322"/>
      <c r="BS12" s="322"/>
      <c r="BT12" s="322"/>
    </row>
    <row r="13" spans="2:72" ht="18" customHeight="1">
      <c r="B13" s="46"/>
      <c r="C13" s="576"/>
      <c r="D13" s="400"/>
      <c r="E13" s="400"/>
      <c r="F13" s="400"/>
      <c r="G13" s="400"/>
      <c r="H13" s="400"/>
      <c r="I13" s="400"/>
      <c r="J13" s="401"/>
      <c r="K13" s="728" t="s">
        <v>206</v>
      </c>
      <c r="L13" s="729"/>
      <c r="M13" s="729"/>
      <c r="N13" s="729"/>
      <c r="O13" s="729"/>
      <c r="P13" s="729"/>
      <c r="Q13" s="730"/>
      <c r="R13" s="724"/>
      <c r="S13" s="747"/>
      <c r="T13" s="724"/>
      <c r="U13" s="725"/>
      <c r="V13" s="725"/>
      <c r="W13" s="725"/>
      <c r="X13" s="725"/>
      <c r="Y13" s="724"/>
      <c r="Z13" s="725"/>
      <c r="AA13" s="725"/>
      <c r="AB13" s="725"/>
      <c r="AC13" s="725"/>
      <c r="AD13" s="767"/>
      <c r="AE13" s="697"/>
      <c r="AF13" s="697"/>
      <c r="AG13" s="697"/>
      <c r="AH13" s="697"/>
      <c r="AI13" s="75" t="s">
        <v>256</v>
      </c>
      <c r="AJ13" s="75"/>
      <c r="AK13" s="75"/>
      <c r="AL13" s="769"/>
      <c r="AM13" s="769"/>
      <c r="AN13" s="769"/>
      <c r="AO13" s="769"/>
      <c r="AP13" s="769"/>
      <c r="AQ13" s="75"/>
      <c r="AR13" s="101"/>
      <c r="AS13" s="74" t="s">
        <v>251</v>
      </c>
      <c r="AT13" s="75"/>
      <c r="AU13" s="75"/>
      <c r="AV13" s="75"/>
      <c r="AW13" s="75"/>
      <c r="AX13" s="75"/>
      <c r="AY13" s="75"/>
      <c r="AZ13" s="777"/>
      <c r="BA13" s="778"/>
      <c r="BB13" s="778"/>
      <c r="BC13" s="778"/>
      <c r="BD13" s="778"/>
      <c r="BE13" s="778"/>
      <c r="BF13" s="778"/>
      <c r="BG13" s="779"/>
      <c r="BH13" s="774"/>
      <c r="BI13" s="775"/>
      <c r="BJ13" s="775"/>
      <c r="BK13" s="775"/>
      <c r="BL13" s="775"/>
      <c r="BM13" s="776"/>
      <c r="BN13" s="92"/>
      <c r="BR13" s="322">
        <v>5</v>
      </c>
      <c r="BS13" s="324">
        <f>COUNTA(R13)+COUNTA(T13)+COUNTA(Y13)+COUNTA(AD13)+COUNTA(AZ13)</f>
        <v>0</v>
      </c>
      <c r="BT13" s="324">
        <f>BR13-BS13</f>
        <v>5</v>
      </c>
    </row>
    <row r="14" spans="2:72" ht="18" customHeight="1">
      <c r="B14" s="46"/>
      <c r="C14" s="576"/>
      <c r="D14" s="400"/>
      <c r="E14" s="400"/>
      <c r="F14" s="400"/>
      <c r="G14" s="400"/>
      <c r="H14" s="400"/>
      <c r="I14" s="400"/>
      <c r="J14" s="401"/>
      <c r="K14" s="728"/>
      <c r="L14" s="729"/>
      <c r="M14" s="729"/>
      <c r="N14" s="729"/>
      <c r="O14" s="729"/>
      <c r="P14" s="729"/>
      <c r="Q14" s="730"/>
      <c r="R14" s="726"/>
      <c r="S14" s="746"/>
      <c r="T14" s="726"/>
      <c r="U14" s="727"/>
      <c r="V14" s="727"/>
      <c r="W14" s="727"/>
      <c r="X14" s="727"/>
      <c r="Y14" s="726"/>
      <c r="Z14" s="727"/>
      <c r="AA14" s="727"/>
      <c r="AB14" s="727"/>
      <c r="AC14" s="727"/>
      <c r="AD14" s="772"/>
      <c r="AE14" s="773"/>
      <c r="AF14" s="773"/>
      <c r="AG14" s="773"/>
      <c r="AH14" s="773"/>
      <c r="AI14" s="773"/>
      <c r="AJ14" s="773"/>
      <c r="AK14" s="773"/>
      <c r="AL14" s="773"/>
      <c r="AM14" s="773"/>
      <c r="AN14" s="773"/>
      <c r="AO14" s="773"/>
      <c r="AP14" s="773"/>
      <c r="AQ14" s="75"/>
      <c r="AR14" s="101"/>
      <c r="AS14" s="74" t="s">
        <v>252</v>
      </c>
      <c r="AT14" s="75"/>
      <c r="AU14" s="75"/>
      <c r="AV14" s="75"/>
      <c r="AW14" s="75"/>
      <c r="AX14" s="75"/>
      <c r="AY14" s="75"/>
      <c r="AZ14" s="777"/>
      <c r="BA14" s="778"/>
      <c r="BB14" s="778"/>
      <c r="BC14" s="778"/>
      <c r="BD14" s="778"/>
      <c r="BE14" s="778"/>
      <c r="BF14" s="778"/>
      <c r="BG14" s="779"/>
      <c r="BH14" s="774"/>
      <c r="BI14" s="775"/>
      <c r="BJ14" s="775"/>
      <c r="BK14" s="775"/>
      <c r="BL14" s="775"/>
      <c r="BM14" s="776"/>
      <c r="BN14" s="92"/>
      <c r="BR14" s="322">
        <v>1</v>
      </c>
      <c r="BS14" s="324">
        <f>COUNTA(AZ14)</f>
        <v>0</v>
      </c>
      <c r="BT14" s="324">
        <f t="shared" ref="BT14:BT15" si="1">BR14-BS14</f>
        <v>1</v>
      </c>
    </row>
    <row r="15" spans="2:72" ht="18" customHeight="1">
      <c r="B15" s="46"/>
      <c r="C15" s="576"/>
      <c r="D15" s="400"/>
      <c r="E15" s="400"/>
      <c r="F15" s="400"/>
      <c r="G15" s="400"/>
      <c r="H15" s="400"/>
      <c r="I15" s="400"/>
      <c r="J15" s="401"/>
      <c r="K15" s="728"/>
      <c r="L15" s="729"/>
      <c r="M15" s="729"/>
      <c r="N15" s="729"/>
      <c r="O15" s="729"/>
      <c r="P15" s="729"/>
      <c r="Q15" s="730"/>
      <c r="R15" s="748"/>
      <c r="S15" s="749"/>
      <c r="T15" s="726"/>
      <c r="U15" s="727"/>
      <c r="V15" s="727"/>
      <c r="W15" s="727"/>
      <c r="X15" s="727"/>
      <c r="Y15" s="726"/>
      <c r="Z15" s="727"/>
      <c r="AA15" s="727"/>
      <c r="AB15" s="727"/>
      <c r="AC15" s="727"/>
      <c r="AD15" s="772"/>
      <c r="AE15" s="773"/>
      <c r="AF15" s="773"/>
      <c r="AG15" s="773"/>
      <c r="AH15" s="773"/>
      <c r="AI15" s="773"/>
      <c r="AJ15" s="773"/>
      <c r="AK15" s="773"/>
      <c r="AL15" s="773"/>
      <c r="AM15" s="773"/>
      <c r="AN15" s="773"/>
      <c r="AO15" s="773"/>
      <c r="AP15" s="773"/>
      <c r="AQ15" s="75"/>
      <c r="AR15" s="101"/>
      <c r="AS15" s="74" t="s">
        <v>253</v>
      </c>
      <c r="AT15" s="75"/>
      <c r="AU15" s="75"/>
      <c r="AV15" s="75"/>
      <c r="AW15" s="75"/>
      <c r="AX15" s="75"/>
      <c r="AY15" s="75"/>
      <c r="AZ15" s="777"/>
      <c r="BA15" s="778"/>
      <c r="BB15" s="778"/>
      <c r="BC15" s="778"/>
      <c r="BD15" s="778"/>
      <c r="BE15" s="778"/>
      <c r="BF15" s="778"/>
      <c r="BG15" s="779"/>
      <c r="BH15" s="774"/>
      <c r="BI15" s="775"/>
      <c r="BJ15" s="775"/>
      <c r="BK15" s="775"/>
      <c r="BL15" s="775"/>
      <c r="BM15" s="776"/>
      <c r="BN15" s="92"/>
      <c r="BR15" s="322">
        <v>1</v>
      </c>
      <c r="BS15" s="324">
        <f>COUNTA(AZ15)</f>
        <v>0</v>
      </c>
      <c r="BT15" s="324">
        <f t="shared" si="1"/>
        <v>1</v>
      </c>
    </row>
    <row r="16" spans="2:72" ht="18" customHeight="1">
      <c r="B16" s="46"/>
      <c r="C16" s="576"/>
      <c r="D16" s="400"/>
      <c r="E16" s="400"/>
      <c r="F16" s="400"/>
      <c r="G16" s="400"/>
      <c r="H16" s="400"/>
      <c r="I16" s="400"/>
      <c r="J16" s="401"/>
      <c r="K16" s="728" t="s">
        <v>207</v>
      </c>
      <c r="L16" s="729"/>
      <c r="M16" s="729"/>
      <c r="N16" s="729"/>
      <c r="O16" s="729"/>
      <c r="P16" s="729"/>
      <c r="Q16" s="730"/>
      <c r="R16" s="724"/>
      <c r="S16" s="747"/>
      <c r="T16" s="724"/>
      <c r="U16" s="725"/>
      <c r="V16" s="725"/>
      <c r="W16" s="725"/>
      <c r="X16" s="725"/>
      <c r="Y16" s="724"/>
      <c r="Z16" s="725"/>
      <c r="AA16" s="725"/>
      <c r="AB16" s="725"/>
      <c r="AC16" s="725"/>
      <c r="AD16" s="783"/>
      <c r="AE16" s="784"/>
      <c r="AF16" s="784"/>
      <c r="AG16" s="784"/>
      <c r="AH16" s="784"/>
      <c r="AI16" s="784"/>
      <c r="AJ16" s="784"/>
      <c r="AK16" s="784"/>
      <c r="AL16" s="784"/>
      <c r="AM16" s="784"/>
      <c r="AN16" s="784"/>
      <c r="AO16" s="784"/>
      <c r="AP16" s="784"/>
      <c r="AQ16" s="75" t="s">
        <v>258</v>
      </c>
      <c r="AR16" s="101"/>
      <c r="AS16" s="74" t="s">
        <v>254</v>
      </c>
      <c r="AT16" s="75"/>
      <c r="AU16" s="75"/>
      <c r="AV16" s="75"/>
      <c r="AW16" s="75"/>
      <c r="AX16" s="75"/>
      <c r="AY16" s="75"/>
      <c r="AZ16" s="780"/>
      <c r="BA16" s="635"/>
      <c r="BB16" s="635"/>
      <c r="BC16" s="635"/>
      <c r="BD16" s="635"/>
      <c r="BE16" s="75" t="s">
        <v>161</v>
      </c>
      <c r="BF16" s="75"/>
      <c r="BG16" s="75"/>
      <c r="BH16" s="635"/>
      <c r="BI16" s="635"/>
      <c r="BJ16" s="635"/>
      <c r="BK16" s="75" t="s">
        <v>158</v>
      </c>
      <c r="BL16" s="75"/>
      <c r="BM16" s="101"/>
      <c r="BN16" s="92"/>
      <c r="BR16" s="322">
        <v>6</v>
      </c>
      <c r="BS16" s="324">
        <f>COUNTA(R16)+COUNTA(T16)+COUNTA(Y16)+COUNTA(AD16)+COUNTA(AZ16)+COUNTA(BH16)</f>
        <v>0</v>
      </c>
      <c r="BT16" s="324">
        <f>BR16-BS16</f>
        <v>6</v>
      </c>
    </row>
    <row r="17" spans="2:72" ht="18" customHeight="1">
      <c r="B17" s="46"/>
      <c r="C17" s="603"/>
      <c r="D17" s="403"/>
      <c r="E17" s="403"/>
      <c r="F17" s="403"/>
      <c r="G17" s="403"/>
      <c r="H17" s="403"/>
      <c r="I17" s="403"/>
      <c r="J17" s="404"/>
      <c r="K17" s="728" t="s">
        <v>208</v>
      </c>
      <c r="L17" s="729"/>
      <c r="M17" s="729"/>
      <c r="N17" s="729"/>
      <c r="O17" s="729"/>
      <c r="P17" s="729"/>
      <c r="Q17" s="730"/>
      <c r="R17" s="724"/>
      <c r="S17" s="747"/>
      <c r="T17" s="724"/>
      <c r="U17" s="725"/>
      <c r="V17" s="725"/>
      <c r="W17" s="725"/>
      <c r="X17" s="725"/>
      <c r="Y17" s="724"/>
      <c r="Z17" s="725"/>
      <c r="AA17" s="725"/>
      <c r="AB17" s="725"/>
      <c r="AC17" s="725"/>
      <c r="AD17" s="783"/>
      <c r="AE17" s="784"/>
      <c r="AF17" s="784"/>
      <c r="AG17" s="784"/>
      <c r="AH17" s="784"/>
      <c r="AI17" s="784"/>
      <c r="AJ17" s="784"/>
      <c r="AK17" s="784"/>
      <c r="AL17" s="784"/>
      <c r="AM17" s="784"/>
      <c r="AN17" s="784"/>
      <c r="AO17" s="784"/>
      <c r="AP17" s="784"/>
      <c r="AQ17" s="75" t="s">
        <v>65</v>
      </c>
      <c r="AR17" s="101"/>
      <c r="AS17" s="74"/>
      <c r="AT17" s="75"/>
      <c r="AU17" s="75"/>
      <c r="AV17" s="75"/>
      <c r="AW17" s="75"/>
      <c r="AX17" s="75"/>
      <c r="AY17" s="75"/>
      <c r="AZ17" s="75"/>
      <c r="BA17" s="75"/>
      <c r="BB17" s="75"/>
      <c r="BC17" s="75"/>
      <c r="BD17" s="75"/>
      <c r="BE17" s="75"/>
      <c r="BF17" s="75"/>
      <c r="BG17" s="75"/>
      <c r="BH17" s="75"/>
      <c r="BI17" s="75"/>
      <c r="BJ17" s="75"/>
      <c r="BK17" s="75"/>
      <c r="BL17" s="75"/>
      <c r="BM17" s="101"/>
      <c r="BN17" s="92"/>
      <c r="BR17" s="322">
        <v>4</v>
      </c>
      <c r="BS17" s="324">
        <f>COUNTA(R17)+COUNTA(T17)+COUNTA(Y17)+COUNTA(AD17)</f>
        <v>0</v>
      </c>
      <c r="BT17" s="324">
        <f>BR17-BS17</f>
        <v>4</v>
      </c>
    </row>
    <row r="18" spans="2:72" ht="18" customHeight="1">
      <c r="B18" s="46"/>
      <c r="BN18" s="92"/>
      <c r="BR18" s="322"/>
      <c r="BS18" s="322"/>
      <c r="BT18" s="322"/>
    </row>
    <row r="19" spans="2:72" ht="18" customHeight="1">
      <c r="B19" s="46"/>
      <c r="C19" s="750" t="s">
        <v>213</v>
      </c>
      <c r="D19" s="751"/>
      <c r="E19" s="728" t="s">
        <v>214</v>
      </c>
      <c r="F19" s="729"/>
      <c r="G19" s="729"/>
      <c r="H19" s="729"/>
      <c r="I19" s="729"/>
      <c r="J19" s="730"/>
      <c r="K19" s="728" t="s">
        <v>243</v>
      </c>
      <c r="L19" s="729"/>
      <c r="M19" s="729"/>
      <c r="N19" s="729"/>
      <c r="O19" s="729"/>
      <c r="P19" s="729"/>
      <c r="Q19" s="730"/>
      <c r="R19" s="728" t="s">
        <v>209</v>
      </c>
      <c r="S19" s="730"/>
      <c r="T19" s="728" t="s">
        <v>249</v>
      </c>
      <c r="U19" s="729"/>
      <c r="V19" s="729"/>
      <c r="W19" s="729"/>
      <c r="X19" s="729"/>
      <c r="Y19" s="728" t="s">
        <v>83</v>
      </c>
      <c r="Z19" s="729"/>
      <c r="AA19" s="729"/>
      <c r="AB19" s="729"/>
      <c r="AC19" s="729"/>
      <c r="AD19" s="728" t="s">
        <v>84</v>
      </c>
      <c r="AE19" s="729"/>
      <c r="AF19" s="730"/>
      <c r="AG19" s="728" t="s">
        <v>261</v>
      </c>
      <c r="AH19" s="729"/>
      <c r="AI19" s="729"/>
      <c r="AJ19" s="729"/>
      <c r="AK19" s="729"/>
      <c r="AL19" s="729"/>
      <c r="AM19" s="729"/>
      <c r="AN19" s="729"/>
      <c r="AO19" s="729"/>
      <c r="AP19" s="729"/>
      <c r="AQ19" s="729"/>
      <c r="AR19" s="729"/>
      <c r="AS19" s="729"/>
      <c r="AT19" s="729"/>
      <c r="AU19" s="729"/>
      <c r="AV19" s="729"/>
      <c r="AW19" s="729"/>
      <c r="AX19" s="729"/>
      <c r="AY19" s="729"/>
      <c r="AZ19" s="729"/>
      <c r="BA19" s="729"/>
      <c r="BB19" s="729"/>
      <c r="BC19" s="729"/>
      <c r="BD19" s="729"/>
      <c r="BE19" s="729"/>
      <c r="BF19" s="729"/>
      <c r="BG19" s="729"/>
      <c r="BH19" s="729"/>
      <c r="BI19" s="729"/>
      <c r="BJ19" s="729"/>
      <c r="BK19" s="729"/>
      <c r="BL19" s="729"/>
      <c r="BM19" s="730"/>
      <c r="BN19" s="92"/>
      <c r="BR19" s="322"/>
      <c r="BS19" s="322"/>
      <c r="BT19" s="322"/>
    </row>
    <row r="20" spans="2:72" ht="18" customHeight="1">
      <c r="B20" s="46"/>
      <c r="C20" s="752"/>
      <c r="D20" s="753"/>
      <c r="E20" s="731" t="s">
        <v>278</v>
      </c>
      <c r="F20" s="424"/>
      <c r="G20" s="424"/>
      <c r="H20" s="424"/>
      <c r="I20" s="424"/>
      <c r="J20" s="686"/>
      <c r="K20" s="76" t="s">
        <v>150</v>
      </c>
      <c r="L20" s="77"/>
      <c r="M20" s="77"/>
      <c r="N20" s="77"/>
      <c r="O20" s="77"/>
      <c r="P20" s="77"/>
      <c r="Q20" s="77"/>
      <c r="R20" s="728" t="s">
        <v>248</v>
      </c>
      <c r="S20" s="730"/>
      <c r="T20" s="802"/>
      <c r="U20" s="736"/>
      <c r="V20" s="736"/>
      <c r="W20" s="736"/>
      <c r="X20" s="736"/>
      <c r="Y20" s="802"/>
      <c r="Z20" s="736"/>
      <c r="AA20" s="736"/>
      <c r="AB20" s="736"/>
      <c r="AC20" s="803"/>
      <c r="AD20" s="788"/>
      <c r="AE20" s="703"/>
      <c r="AF20" s="703"/>
      <c r="AG20" s="74" t="s">
        <v>263</v>
      </c>
      <c r="AH20" s="75"/>
      <c r="AI20" s="75"/>
      <c r="AJ20" s="75"/>
      <c r="AK20" s="775"/>
      <c r="AL20" s="775"/>
      <c r="AM20" s="775"/>
      <c r="AN20" s="775"/>
      <c r="AO20" s="775"/>
      <c r="AP20" s="775"/>
      <c r="AQ20" s="775"/>
      <c r="AR20" s="775"/>
      <c r="AS20" s="775"/>
      <c r="AT20" s="775"/>
      <c r="AU20" s="775"/>
      <c r="AV20" s="775"/>
      <c r="AW20" s="776"/>
      <c r="AX20" s="74" t="s">
        <v>266</v>
      </c>
      <c r="AY20" s="75"/>
      <c r="AZ20" s="75"/>
      <c r="BA20" s="775"/>
      <c r="BB20" s="775"/>
      <c r="BC20" s="775"/>
      <c r="BD20" s="775"/>
      <c r="BE20" s="775"/>
      <c r="BF20" s="775"/>
      <c r="BG20" s="775"/>
      <c r="BH20" s="775"/>
      <c r="BI20" s="775"/>
      <c r="BJ20" s="775"/>
      <c r="BK20" s="775"/>
      <c r="BL20" s="775"/>
      <c r="BM20" s="776"/>
      <c r="BN20" s="92"/>
      <c r="BR20" s="322"/>
      <c r="BS20" s="322"/>
      <c r="BT20" s="322"/>
    </row>
    <row r="21" spans="2:72" ht="18" customHeight="1">
      <c r="B21" s="46"/>
      <c r="C21" s="752"/>
      <c r="D21" s="753"/>
      <c r="E21" s="732" t="s">
        <v>279</v>
      </c>
      <c r="F21" s="733"/>
      <c r="G21" s="733"/>
      <c r="H21" s="733"/>
      <c r="I21" s="733"/>
      <c r="J21" s="734"/>
      <c r="K21" s="83"/>
      <c r="L21" s="44"/>
      <c r="M21" s="44"/>
      <c r="N21" s="44"/>
      <c r="O21" s="44"/>
      <c r="P21" s="44"/>
      <c r="Q21" s="44"/>
      <c r="R21" s="728"/>
      <c r="S21" s="730"/>
      <c r="T21" s="738"/>
      <c r="U21" s="739"/>
      <c r="V21" s="739"/>
      <c r="W21" s="739"/>
      <c r="X21" s="739"/>
      <c r="Y21" s="738"/>
      <c r="Z21" s="739"/>
      <c r="AA21" s="739"/>
      <c r="AB21" s="739"/>
      <c r="AC21" s="740"/>
      <c r="AD21" s="788"/>
      <c r="AE21" s="703"/>
      <c r="AF21" s="703"/>
      <c r="AG21" s="74" t="s">
        <v>262</v>
      </c>
      <c r="AH21" s="75"/>
      <c r="AI21" s="75"/>
      <c r="AJ21" s="75"/>
      <c r="AK21" s="775"/>
      <c r="AL21" s="775"/>
      <c r="AM21" s="775"/>
      <c r="AN21" s="775"/>
      <c r="AO21" s="775"/>
      <c r="AP21" s="775"/>
      <c r="AQ21" s="775"/>
      <c r="AR21" s="775"/>
      <c r="AS21" s="775"/>
      <c r="AT21" s="775"/>
      <c r="AU21" s="775"/>
      <c r="AV21" s="775"/>
      <c r="AW21" s="776"/>
      <c r="AX21" s="74"/>
      <c r="AY21" s="75"/>
      <c r="AZ21" s="75"/>
      <c r="BA21" s="775"/>
      <c r="BB21" s="775"/>
      <c r="BC21" s="775"/>
      <c r="BD21" s="775"/>
      <c r="BE21" s="775"/>
      <c r="BF21" s="775"/>
      <c r="BG21" s="775"/>
      <c r="BH21" s="775"/>
      <c r="BI21" s="775"/>
      <c r="BJ21" s="775"/>
      <c r="BK21" s="775"/>
      <c r="BL21" s="775"/>
      <c r="BM21" s="776"/>
      <c r="BN21" s="92"/>
      <c r="BR21" s="322"/>
      <c r="BS21" s="322"/>
      <c r="BT21" s="322"/>
    </row>
    <row r="22" spans="2:72" ht="18" customHeight="1">
      <c r="B22" s="46"/>
      <c r="C22" s="752"/>
      <c r="D22" s="753"/>
      <c r="E22" s="81" t="s">
        <v>215</v>
      </c>
      <c r="J22" s="82"/>
      <c r="K22" s="81" t="s">
        <v>244</v>
      </c>
      <c r="R22" s="728" t="s">
        <v>248</v>
      </c>
      <c r="S22" s="730"/>
      <c r="T22" s="802"/>
      <c r="U22" s="736"/>
      <c r="V22" s="736"/>
      <c r="W22" s="736"/>
      <c r="X22" s="736"/>
      <c r="Y22" s="802"/>
      <c r="Z22" s="736"/>
      <c r="AA22" s="736"/>
      <c r="AB22" s="736"/>
      <c r="AC22" s="803"/>
      <c r="AD22" s="788"/>
      <c r="AE22" s="703"/>
      <c r="AF22" s="703"/>
      <c r="AG22" s="74" t="s">
        <v>263</v>
      </c>
      <c r="AH22" s="75"/>
      <c r="AI22" s="75"/>
      <c r="AJ22" s="75"/>
      <c r="AK22" s="775"/>
      <c r="AL22" s="775"/>
      <c r="AM22" s="775"/>
      <c r="AN22" s="775"/>
      <c r="AO22" s="775"/>
      <c r="AP22" s="775"/>
      <c r="AQ22" s="775"/>
      <c r="AR22" s="775"/>
      <c r="AS22" s="775"/>
      <c r="AT22" s="775"/>
      <c r="AU22" s="775"/>
      <c r="AV22" s="775"/>
      <c r="AW22" s="776"/>
      <c r="AX22" s="74" t="s">
        <v>264</v>
      </c>
      <c r="AY22" s="75"/>
      <c r="AZ22" s="75"/>
      <c r="BA22" s="775"/>
      <c r="BB22" s="775"/>
      <c r="BC22" s="775"/>
      <c r="BD22" s="775"/>
      <c r="BE22" s="775"/>
      <c r="BF22" s="775"/>
      <c r="BG22" s="775"/>
      <c r="BH22" s="775"/>
      <c r="BI22" s="775"/>
      <c r="BJ22" s="775"/>
      <c r="BK22" s="775"/>
      <c r="BL22" s="775"/>
      <c r="BM22" s="776"/>
      <c r="BN22" s="92"/>
      <c r="BR22" s="322"/>
      <c r="BS22" s="322"/>
      <c r="BT22" s="322"/>
    </row>
    <row r="23" spans="2:72" ht="18" customHeight="1">
      <c r="B23" s="46"/>
      <c r="C23" s="752"/>
      <c r="D23" s="753"/>
      <c r="E23" s="81" t="s">
        <v>216</v>
      </c>
      <c r="J23" s="82"/>
      <c r="K23" s="81"/>
      <c r="R23" s="728"/>
      <c r="S23" s="730"/>
      <c r="T23" s="738"/>
      <c r="U23" s="739"/>
      <c r="V23" s="739"/>
      <c r="W23" s="739"/>
      <c r="X23" s="739"/>
      <c r="Y23" s="738"/>
      <c r="Z23" s="739"/>
      <c r="AA23" s="739"/>
      <c r="AB23" s="739"/>
      <c r="AC23" s="740"/>
      <c r="AD23" s="788"/>
      <c r="AE23" s="703"/>
      <c r="AF23" s="703"/>
      <c r="AG23" s="74" t="s">
        <v>262</v>
      </c>
      <c r="AH23" s="75"/>
      <c r="AI23" s="75"/>
      <c r="AJ23" s="75"/>
      <c r="AK23" s="775"/>
      <c r="AL23" s="775"/>
      <c r="AM23" s="775"/>
      <c r="AN23" s="775"/>
      <c r="AO23" s="775"/>
      <c r="AP23" s="775"/>
      <c r="AQ23" s="775"/>
      <c r="AR23" s="775"/>
      <c r="AS23" s="775"/>
      <c r="AT23" s="775"/>
      <c r="AU23" s="775"/>
      <c r="AV23" s="775"/>
      <c r="AW23" s="776"/>
      <c r="AX23" s="74"/>
      <c r="AY23" s="75"/>
      <c r="AZ23" s="75"/>
      <c r="BA23" s="775"/>
      <c r="BB23" s="775"/>
      <c r="BC23" s="775"/>
      <c r="BD23" s="775"/>
      <c r="BE23" s="775"/>
      <c r="BF23" s="775"/>
      <c r="BG23" s="775"/>
      <c r="BH23" s="775"/>
      <c r="BI23" s="775"/>
      <c r="BJ23" s="775"/>
      <c r="BK23" s="775"/>
      <c r="BL23" s="775"/>
      <c r="BM23" s="776"/>
      <c r="BN23" s="92"/>
      <c r="BR23" s="322"/>
      <c r="BS23" s="322"/>
      <c r="BT23" s="322"/>
    </row>
    <row r="24" spans="2:72" ht="18" customHeight="1">
      <c r="B24" s="46"/>
      <c r="C24" s="752"/>
      <c r="D24" s="753"/>
      <c r="E24" s="76" t="s">
        <v>217</v>
      </c>
      <c r="F24" s="77"/>
      <c r="G24" s="77"/>
      <c r="H24" s="77"/>
      <c r="I24" s="77"/>
      <c r="J24" s="78"/>
      <c r="K24" s="76" t="s">
        <v>151</v>
      </c>
      <c r="L24" s="77"/>
      <c r="M24" s="77"/>
      <c r="N24" s="77"/>
      <c r="O24" s="77"/>
      <c r="P24" s="77"/>
      <c r="Q24" s="77"/>
      <c r="R24" s="728">
        <v>1</v>
      </c>
      <c r="S24" s="730"/>
      <c r="T24" s="724"/>
      <c r="U24" s="725"/>
      <c r="V24" s="725"/>
      <c r="W24" s="725"/>
      <c r="X24" s="725"/>
      <c r="Y24" s="724"/>
      <c r="Z24" s="725"/>
      <c r="AA24" s="725"/>
      <c r="AB24" s="725"/>
      <c r="AC24" s="725"/>
      <c r="AD24" s="682"/>
      <c r="AE24" s="683"/>
      <c r="AF24" s="683"/>
      <c r="AG24" s="74" t="s">
        <v>264</v>
      </c>
      <c r="AH24" s="75"/>
      <c r="AI24" s="75"/>
      <c r="AJ24" s="75"/>
      <c r="AK24" s="786"/>
      <c r="AL24" s="786"/>
      <c r="AM24" s="786"/>
      <c r="AN24" s="786"/>
      <c r="AO24" s="786"/>
      <c r="AP24" s="786"/>
      <c r="AQ24" s="786"/>
      <c r="AR24" s="786"/>
      <c r="AS24" s="786"/>
      <c r="AT24" s="786"/>
      <c r="AU24" s="786"/>
      <c r="AV24" s="786"/>
      <c r="AW24" s="787"/>
      <c r="AX24" s="74" t="s">
        <v>262</v>
      </c>
      <c r="AY24" s="75"/>
      <c r="AZ24" s="75"/>
      <c r="BA24" s="786"/>
      <c r="BB24" s="786"/>
      <c r="BC24" s="786"/>
      <c r="BD24" s="786"/>
      <c r="BE24" s="786"/>
      <c r="BF24" s="786"/>
      <c r="BG24" s="786"/>
      <c r="BH24" s="786"/>
      <c r="BI24" s="786"/>
      <c r="BJ24" s="786"/>
      <c r="BK24" s="786"/>
      <c r="BL24" s="786"/>
      <c r="BM24" s="787"/>
      <c r="BN24" s="92"/>
      <c r="BR24" s="322">
        <v>5</v>
      </c>
      <c r="BS24" s="324">
        <f>COUNTA(T24)+COUNTA(Y24)+COUNTA(AD24)+COUNTA(AK24)+COUNTA(BA24)</f>
        <v>0</v>
      </c>
      <c r="BT24" s="324">
        <f>BR24-BS24</f>
        <v>5</v>
      </c>
    </row>
    <row r="25" spans="2:72" ht="18" customHeight="1">
      <c r="B25" s="46"/>
      <c r="C25" s="752"/>
      <c r="D25" s="753"/>
      <c r="E25" s="81" t="s">
        <v>218</v>
      </c>
      <c r="J25" s="82"/>
      <c r="K25" s="81"/>
      <c r="R25" s="728">
        <v>2</v>
      </c>
      <c r="S25" s="730"/>
      <c r="T25" s="726"/>
      <c r="U25" s="727"/>
      <c r="V25" s="727"/>
      <c r="W25" s="727"/>
      <c r="X25" s="727"/>
      <c r="Y25" s="726"/>
      <c r="Z25" s="727"/>
      <c r="AA25" s="727"/>
      <c r="AB25" s="727"/>
      <c r="AC25" s="727"/>
      <c r="AD25" s="788"/>
      <c r="AE25" s="703"/>
      <c r="AF25" s="703"/>
      <c r="AG25" s="74" t="s">
        <v>264</v>
      </c>
      <c r="AH25" s="75"/>
      <c r="AI25" s="75"/>
      <c r="AJ25" s="75"/>
      <c r="AK25" s="775"/>
      <c r="AL25" s="775"/>
      <c r="AM25" s="775"/>
      <c r="AN25" s="775"/>
      <c r="AO25" s="775"/>
      <c r="AP25" s="775"/>
      <c r="AQ25" s="775"/>
      <c r="AR25" s="775"/>
      <c r="AS25" s="775"/>
      <c r="AT25" s="775"/>
      <c r="AU25" s="775"/>
      <c r="AV25" s="775"/>
      <c r="AW25" s="776"/>
      <c r="AX25" s="74" t="s">
        <v>262</v>
      </c>
      <c r="AY25" s="75"/>
      <c r="AZ25" s="75"/>
      <c r="BA25" s="775"/>
      <c r="BB25" s="775"/>
      <c r="BC25" s="775"/>
      <c r="BD25" s="775"/>
      <c r="BE25" s="775"/>
      <c r="BF25" s="775"/>
      <c r="BG25" s="775"/>
      <c r="BH25" s="775"/>
      <c r="BI25" s="775"/>
      <c r="BJ25" s="775"/>
      <c r="BK25" s="775"/>
      <c r="BL25" s="775"/>
      <c r="BM25" s="776"/>
      <c r="BN25" s="92"/>
      <c r="BR25" s="322"/>
      <c r="BS25" s="322"/>
      <c r="BT25" s="322"/>
    </row>
    <row r="26" spans="2:72" ht="18" customHeight="1">
      <c r="B26" s="46"/>
      <c r="C26" s="752"/>
      <c r="D26" s="753"/>
      <c r="E26" s="83"/>
      <c r="F26" s="44"/>
      <c r="G26" s="44"/>
      <c r="H26" s="44"/>
      <c r="I26" s="44"/>
      <c r="J26" s="84"/>
      <c r="K26" s="83"/>
      <c r="L26" s="44"/>
      <c r="M26" s="44"/>
      <c r="N26" s="44"/>
      <c r="O26" s="44"/>
      <c r="P26" s="44"/>
      <c r="Q26" s="44"/>
      <c r="R26" s="728"/>
      <c r="S26" s="729"/>
      <c r="T26" s="729"/>
      <c r="U26" s="729"/>
      <c r="V26" s="729"/>
      <c r="W26" s="729"/>
      <c r="X26" s="729"/>
      <c r="Y26" s="729"/>
      <c r="Z26" s="729"/>
      <c r="AA26" s="729"/>
      <c r="AB26" s="729"/>
      <c r="AC26" s="729"/>
      <c r="AD26" s="729"/>
      <c r="AE26" s="729"/>
      <c r="AF26" s="730"/>
      <c r="AG26" s="74" t="s">
        <v>265</v>
      </c>
      <c r="AH26" s="75"/>
      <c r="AI26" s="75"/>
      <c r="AJ26" s="75"/>
      <c r="AK26" s="615"/>
      <c r="AL26" s="615"/>
      <c r="AM26" s="615"/>
      <c r="AN26" s="615"/>
      <c r="AO26" s="615"/>
      <c r="AP26" s="615"/>
      <c r="AQ26" s="615"/>
      <c r="AR26" s="615"/>
      <c r="AS26" s="615"/>
      <c r="AT26" s="615"/>
      <c r="AU26" s="615"/>
      <c r="AV26" s="615"/>
      <c r="AW26" s="615"/>
      <c r="AX26" s="615"/>
      <c r="AY26" s="615"/>
      <c r="AZ26" s="615"/>
      <c r="BA26" s="615"/>
      <c r="BB26" s="615"/>
      <c r="BC26" s="615"/>
      <c r="BD26" s="615"/>
      <c r="BE26" s="615"/>
      <c r="BF26" s="615"/>
      <c r="BG26" s="615"/>
      <c r="BH26" s="615"/>
      <c r="BI26" s="615"/>
      <c r="BJ26" s="615"/>
      <c r="BK26" s="615"/>
      <c r="BL26" s="615"/>
      <c r="BM26" s="785"/>
      <c r="BN26" s="92"/>
      <c r="BR26" s="322"/>
      <c r="BS26" s="322"/>
      <c r="BT26" s="322"/>
    </row>
    <row r="27" spans="2:72" ht="18" customHeight="1">
      <c r="B27" s="46"/>
      <c r="C27" s="752"/>
      <c r="D27" s="753"/>
      <c r="E27" s="141" t="s">
        <v>219</v>
      </c>
      <c r="F27" s="142"/>
      <c r="G27" s="142"/>
      <c r="H27" s="142"/>
      <c r="I27" s="142"/>
      <c r="J27" s="143"/>
      <c r="K27" s="141" t="s">
        <v>245</v>
      </c>
      <c r="L27" s="142"/>
      <c r="M27" s="142"/>
      <c r="N27" s="142"/>
      <c r="O27" s="142"/>
      <c r="P27" s="142"/>
      <c r="Q27" s="142"/>
      <c r="R27" s="793">
        <v>1</v>
      </c>
      <c r="S27" s="794"/>
      <c r="T27" s="717"/>
      <c r="U27" s="718"/>
      <c r="V27" s="718"/>
      <c r="W27" s="718"/>
      <c r="X27" s="718"/>
      <c r="Y27" s="717"/>
      <c r="Z27" s="718"/>
      <c r="AA27" s="718"/>
      <c r="AB27" s="718"/>
      <c r="AC27" s="718"/>
      <c r="AD27" s="756"/>
      <c r="AE27" s="792"/>
      <c r="AF27" s="757"/>
      <c r="AG27" s="144" t="s">
        <v>263</v>
      </c>
      <c r="AH27" s="145"/>
      <c r="AI27" s="145"/>
      <c r="AJ27" s="145"/>
      <c r="AK27" s="789"/>
      <c r="AL27" s="789"/>
      <c r="AM27" s="789"/>
      <c r="AN27" s="789"/>
      <c r="AO27" s="789"/>
      <c r="AP27" s="789"/>
      <c r="AQ27" s="789"/>
      <c r="AR27" s="789"/>
      <c r="AS27" s="789"/>
      <c r="AT27" s="789"/>
      <c r="AU27" s="789"/>
      <c r="AV27" s="789"/>
      <c r="AW27" s="790"/>
      <c r="AX27" s="144" t="s">
        <v>262</v>
      </c>
      <c r="AY27" s="145"/>
      <c r="AZ27" s="145"/>
      <c r="BA27" s="789"/>
      <c r="BB27" s="789"/>
      <c r="BC27" s="789"/>
      <c r="BD27" s="789"/>
      <c r="BE27" s="789"/>
      <c r="BF27" s="789"/>
      <c r="BG27" s="789"/>
      <c r="BH27" s="789"/>
      <c r="BI27" s="789"/>
      <c r="BJ27" s="789"/>
      <c r="BK27" s="789"/>
      <c r="BL27" s="789"/>
      <c r="BM27" s="790"/>
      <c r="BN27" s="92"/>
      <c r="BR27" s="322"/>
      <c r="BS27" s="322"/>
      <c r="BT27" s="322"/>
    </row>
    <row r="28" spans="2:72" ht="18" customHeight="1">
      <c r="B28" s="46"/>
      <c r="C28" s="752"/>
      <c r="D28" s="753"/>
      <c r="E28" s="146"/>
      <c r="F28" s="147"/>
      <c r="G28" s="147"/>
      <c r="H28" s="147"/>
      <c r="I28" s="147"/>
      <c r="J28" s="148"/>
      <c r="K28" s="146"/>
      <c r="L28" s="147"/>
      <c r="M28" s="147"/>
      <c r="N28" s="147"/>
      <c r="O28" s="147"/>
      <c r="P28" s="147"/>
      <c r="Q28" s="147"/>
      <c r="R28" s="793"/>
      <c r="S28" s="794"/>
      <c r="T28" s="607"/>
      <c r="U28" s="608"/>
      <c r="V28" s="608"/>
      <c r="W28" s="608"/>
      <c r="X28" s="608"/>
      <c r="Y28" s="607"/>
      <c r="Z28" s="608"/>
      <c r="AA28" s="608"/>
      <c r="AB28" s="608"/>
      <c r="AC28" s="608"/>
      <c r="AD28" s="758"/>
      <c r="AE28" s="820"/>
      <c r="AF28" s="759"/>
      <c r="AG28" s="144" t="s">
        <v>264</v>
      </c>
      <c r="AH28" s="145"/>
      <c r="AI28" s="145"/>
      <c r="AJ28" s="145"/>
      <c r="AK28" s="789"/>
      <c r="AL28" s="789"/>
      <c r="AM28" s="789"/>
      <c r="AN28" s="789"/>
      <c r="AO28" s="789"/>
      <c r="AP28" s="789"/>
      <c r="AQ28" s="789"/>
      <c r="AR28" s="789"/>
      <c r="AS28" s="789"/>
      <c r="AT28" s="789"/>
      <c r="AU28" s="789"/>
      <c r="AV28" s="789"/>
      <c r="AW28" s="790"/>
      <c r="AX28" s="144" t="s">
        <v>262</v>
      </c>
      <c r="AY28" s="145"/>
      <c r="AZ28" s="145"/>
      <c r="BA28" s="789"/>
      <c r="BB28" s="789"/>
      <c r="BC28" s="789"/>
      <c r="BD28" s="789"/>
      <c r="BE28" s="789"/>
      <c r="BF28" s="789"/>
      <c r="BG28" s="789"/>
      <c r="BH28" s="789"/>
      <c r="BI28" s="789"/>
      <c r="BJ28" s="789"/>
      <c r="BK28" s="789"/>
      <c r="BL28" s="789"/>
      <c r="BM28" s="790"/>
      <c r="BN28" s="92"/>
      <c r="BR28" s="322"/>
      <c r="BS28" s="322"/>
      <c r="BT28" s="322"/>
    </row>
    <row r="29" spans="2:72" ht="18" customHeight="1">
      <c r="B29" s="46"/>
      <c r="C29" s="752"/>
      <c r="D29" s="753"/>
      <c r="E29" s="146"/>
      <c r="F29" s="147"/>
      <c r="G29" s="147"/>
      <c r="H29" s="147"/>
      <c r="I29" s="147"/>
      <c r="J29" s="148"/>
      <c r="K29" s="146"/>
      <c r="L29" s="147"/>
      <c r="M29" s="147"/>
      <c r="N29" s="147"/>
      <c r="O29" s="147"/>
      <c r="P29" s="147"/>
      <c r="Q29" s="147"/>
      <c r="R29" s="793"/>
      <c r="S29" s="795"/>
      <c r="T29" s="795"/>
      <c r="U29" s="795"/>
      <c r="V29" s="795"/>
      <c r="W29" s="795"/>
      <c r="X29" s="795"/>
      <c r="Y29" s="795"/>
      <c r="Z29" s="795"/>
      <c r="AA29" s="795"/>
      <c r="AB29" s="795"/>
      <c r="AC29" s="795"/>
      <c r="AD29" s="795"/>
      <c r="AE29" s="795"/>
      <c r="AF29" s="794"/>
      <c r="AG29" s="144" t="s">
        <v>265</v>
      </c>
      <c r="AH29" s="145"/>
      <c r="AI29" s="145"/>
      <c r="AJ29" s="145"/>
      <c r="AK29" s="789"/>
      <c r="AL29" s="789"/>
      <c r="AM29" s="789"/>
      <c r="AN29" s="789"/>
      <c r="AO29" s="789"/>
      <c r="AP29" s="789"/>
      <c r="AQ29" s="789"/>
      <c r="AR29" s="789"/>
      <c r="AS29" s="789"/>
      <c r="AT29" s="789"/>
      <c r="AU29" s="789"/>
      <c r="AV29" s="789"/>
      <c r="AW29" s="789"/>
      <c r="AX29" s="789"/>
      <c r="AY29" s="789"/>
      <c r="AZ29" s="789"/>
      <c r="BA29" s="789"/>
      <c r="BB29" s="789"/>
      <c r="BC29" s="789"/>
      <c r="BD29" s="789"/>
      <c r="BE29" s="789"/>
      <c r="BF29" s="789"/>
      <c r="BG29" s="789"/>
      <c r="BH29" s="789"/>
      <c r="BI29" s="789"/>
      <c r="BJ29" s="789"/>
      <c r="BK29" s="789"/>
      <c r="BL29" s="789"/>
      <c r="BM29" s="790"/>
      <c r="BN29" s="92"/>
      <c r="BR29" s="322"/>
      <c r="BS29" s="322"/>
      <c r="BT29" s="322"/>
    </row>
    <row r="30" spans="2:72" ht="18" customHeight="1">
      <c r="B30" s="46"/>
      <c r="C30" s="752"/>
      <c r="D30" s="753"/>
      <c r="E30" s="146" t="s">
        <v>220</v>
      </c>
      <c r="F30" s="147"/>
      <c r="G30" s="147"/>
      <c r="H30" s="147"/>
      <c r="I30" s="147"/>
      <c r="J30" s="148"/>
      <c r="K30" s="146"/>
      <c r="L30" s="147"/>
      <c r="M30" s="147"/>
      <c r="N30" s="147"/>
      <c r="O30" s="147"/>
      <c r="P30" s="147"/>
      <c r="Q30" s="147"/>
      <c r="R30" s="793">
        <v>2</v>
      </c>
      <c r="S30" s="794"/>
      <c r="T30" s="717"/>
      <c r="U30" s="718"/>
      <c r="V30" s="718"/>
      <c r="W30" s="718"/>
      <c r="X30" s="718"/>
      <c r="Y30" s="717"/>
      <c r="Z30" s="718"/>
      <c r="AA30" s="718"/>
      <c r="AB30" s="718"/>
      <c r="AC30" s="718"/>
      <c r="AD30" s="756"/>
      <c r="AE30" s="792"/>
      <c r="AF30" s="757"/>
      <c r="AG30" s="144" t="s">
        <v>263</v>
      </c>
      <c r="AH30" s="145"/>
      <c r="AI30" s="145"/>
      <c r="AJ30" s="145"/>
      <c r="AK30" s="789"/>
      <c r="AL30" s="789"/>
      <c r="AM30" s="789"/>
      <c r="AN30" s="789"/>
      <c r="AO30" s="789"/>
      <c r="AP30" s="789"/>
      <c r="AQ30" s="789"/>
      <c r="AR30" s="789"/>
      <c r="AS30" s="789"/>
      <c r="AT30" s="789"/>
      <c r="AU30" s="789"/>
      <c r="AV30" s="789"/>
      <c r="AW30" s="790"/>
      <c r="AX30" s="144" t="s">
        <v>262</v>
      </c>
      <c r="AY30" s="145"/>
      <c r="AZ30" s="145"/>
      <c r="BA30" s="789"/>
      <c r="BB30" s="789"/>
      <c r="BC30" s="789"/>
      <c r="BD30" s="789"/>
      <c r="BE30" s="789"/>
      <c r="BF30" s="789"/>
      <c r="BG30" s="789"/>
      <c r="BH30" s="789"/>
      <c r="BI30" s="789"/>
      <c r="BJ30" s="789"/>
      <c r="BK30" s="789"/>
      <c r="BL30" s="789"/>
      <c r="BM30" s="790"/>
      <c r="BN30" s="92"/>
      <c r="BR30" s="322"/>
      <c r="BS30" s="322"/>
      <c r="BT30" s="322"/>
    </row>
    <row r="31" spans="2:72" ht="18" customHeight="1">
      <c r="B31" s="46"/>
      <c r="C31" s="752"/>
      <c r="D31" s="753"/>
      <c r="E31" s="146"/>
      <c r="F31" s="147"/>
      <c r="G31" s="147"/>
      <c r="H31" s="147"/>
      <c r="I31" s="147"/>
      <c r="J31" s="148"/>
      <c r="K31" s="146"/>
      <c r="L31" s="147"/>
      <c r="M31" s="147"/>
      <c r="N31" s="147"/>
      <c r="O31" s="147"/>
      <c r="P31" s="147"/>
      <c r="Q31" s="147"/>
      <c r="R31" s="793"/>
      <c r="S31" s="794"/>
      <c r="T31" s="607"/>
      <c r="U31" s="608"/>
      <c r="V31" s="608"/>
      <c r="W31" s="608"/>
      <c r="X31" s="608"/>
      <c r="Y31" s="607"/>
      <c r="Z31" s="608"/>
      <c r="AA31" s="608"/>
      <c r="AB31" s="608"/>
      <c r="AC31" s="608"/>
      <c r="AD31" s="758"/>
      <c r="AE31" s="820"/>
      <c r="AF31" s="759"/>
      <c r="AG31" s="144" t="s">
        <v>264</v>
      </c>
      <c r="AH31" s="145"/>
      <c r="AI31" s="145"/>
      <c r="AJ31" s="145"/>
      <c r="AK31" s="789"/>
      <c r="AL31" s="789"/>
      <c r="AM31" s="789"/>
      <c r="AN31" s="789"/>
      <c r="AO31" s="789"/>
      <c r="AP31" s="789"/>
      <c r="AQ31" s="789"/>
      <c r="AR31" s="789"/>
      <c r="AS31" s="789"/>
      <c r="AT31" s="789"/>
      <c r="AU31" s="789"/>
      <c r="AV31" s="789"/>
      <c r="AW31" s="790"/>
      <c r="AX31" s="144" t="s">
        <v>262</v>
      </c>
      <c r="AY31" s="145"/>
      <c r="AZ31" s="145"/>
      <c r="BA31" s="789"/>
      <c r="BB31" s="789"/>
      <c r="BC31" s="789"/>
      <c r="BD31" s="789"/>
      <c r="BE31" s="789"/>
      <c r="BF31" s="789"/>
      <c r="BG31" s="789"/>
      <c r="BH31" s="789"/>
      <c r="BI31" s="789"/>
      <c r="BJ31" s="789"/>
      <c r="BK31" s="789"/>
      <c r="BL31" s="789"/>
      <c r="BM31" s="790"/>
      <c r="BN31" s="92"/>
      <c r="BR31" s="322"/>
      <c r="BS31" s="322"/>
      <c r="BT31" s="322"/>
    </row>
    <row r="32" spans="2:72" ht="18" customHeight="1">
      <c r="B32" s="46"/>
      <c r="C32" s="752"/>
      <c r="D32" s="753"/>
      <c r="E32" s="149"/>
      <c r="F32" s="150"/>
      <c r="G32" s="150"/>
      <c r="H32" s="150"/>
      <c r="I32" s="150"/>
      <c r="J32" s="151"/>
      <c r="K32" s="149"/>
      <c r="L32" s="150"/>
      <c r="M32" s="150"/>
      <c r="N32" s="150"/>
      <c r="O32" s="150"/>
      <c r="P32" s="150"/>
      <c r="Q32" s="150"/>
      <c r="R32" s="793"/>
      <c r="S32" s="795"/>
      <c r="T32" s="795"/>
      <c r="U32" s="795"/>
      <c r="V32" s="795"/>
      <c r="W32" s="795"/>
      <c r="X32" s="795"/>
      <c r="Y32" s="795"/>
      <c r="Z32" s="795"/>
      <c r="AA32" s="795"/>
      <c r="AB32" s="795"/>
      <c r="AC32" s="795"/>
      <c r="AD32" s="795"/>
      <c r="AE32" s="795"/>
      <c r="AF32" s="794"/>
      <c r="AG32" s="144" t="s">
        <v>265</v>
      </c>
      <c r="AH32" s="145"/>
      <c r="AI32" s="145"/>
      <c r="AJ32" s="145"/>
      <c r="AK32" s="789"/>
      <c r="AL32" s="789"/>
      <c r="AM32" s="789"/>
      <c r="AN32" s="789"/>
      <c r="AO32" s="789"/>
      <c r="AP32" s="789"/>
      <c r="AQ32" s="789"/>
      <c r="AR32" s="789"/>
      <c r="AS32" s="789"/>
      <c r="AT32" s="789"/>
      <c r="AU32" s="789"/>
      <c r="AV32" s="789"/>
      <c r="AW32" s="789"/>
      <c r="AX32" s="789"/>
      <c r="AY32" s="789"/>
      <c r="AZ32" s="789"/>
      <c r="BA32" s="789"/>
      <c r="BB32" s="789"/>
      <c r="BC32" s="789"/>
      <c r="BD32" s="789"/>
      <c r="BE32" s="789"/>
      <c r="BF32" s="789"/>
      <c r="BG32" s="789"/>
      <c r="BH32" s="789"/>
      <c r="BI32" s="789"/>
      <c r="BJ32" s="789"/>
      <c r="BK32" s="789"/>
      <c r="BL32" s="789"/>
      <c r="BM32" s="790"/>
      <c r="BN32" s="92"/>
      <c r="BR32" s="322"/>
      <c r="BS32" s="322"/>
      <c r="BT32" s="322"/>
    </row>
    <row r="33" spans="2:72" ht="18" customHeight="1">
      <c r="B33" s="46"/>
      <c r="C33" s="752"/>
      <c r="D33" s="753"/>
      <c r="E33" s="81" t="s">
        <v>221</v>
      </c>
      <c r="J33" s="82"/>
      <c r="K33" s="81" t="s">
        <v>152</v>
      </c>
      <c r="R33" s="728">
        <v>1</v>
      </c>
      <c r="S33" s="730"/>
      <c r="T33" s="724"/>
      <c r="U33" s="725"/>
      <c r="V33" s="725"/>
      <c r="W33" s="725"/>
      <c r="X33" s="725"/>
      <c r="Y33" s="857"/>
      <c r="Z33" s="858"/>
      <c r="AA33" s="858"/>
      <c r="AB33" s="858"/>
      <c r="AC33" s="858"/>
      <c r="AD33" s="682"/>
      <c r="AE33" s="683"/>
      <c r="AF33" s="683"/>
      <c r="AG33" s="74" t="s">
        <v>264</v>
      </c>
      <c r="AH33" s="75"/>
      <c r="AI33" s="75"/>
      <c r="AJ33" s="75"/>
      <c r="AK33" s="786"/>
      <c r="AL33" s="786"/>
      <c r="AM33" s="786"/>
      <c r="AN33" s="786"/>
      <c r="AO33" s="786"/>
      <c r="AP33" s="786"/>
      <c r="AQ33" s="786"/>
      <c r="AR33" s="786"/>
      <c r="AS33" s="786"/>
      <c r="AT33" s="786"/>
      <c r="AU33" s="786"/>
      <c r="AV33" s="786"/>
      <c r="AW33" s="787"/>
      <c r="AX33" s="74" t="s">
        <v>262</v>
      </c>
      <c r="AY33" s="75"/>
      <c r="AZ33" s="75"/>
      <c r="BA33" s="786"/>
      <c r="BB33" s="786"/>
      <c r="BC33" s="786"/>
      <c r="BD33" s="786"/>
      <c r="BE33" s="786"/>
      <c r="BF33" s="786"/>
      <c r="BG33" s="786"/>
      <c r="BH33" s="786"/>
      <c r="BI33" s="786"/>
      <c r="BJ33" s="786"/>
      <c r="BK33" s="786"/>
      <c r="BL33" s="786"/>
      <c r="BM33" s="787"/>
      <c r="BN33" s="92"/>
      <c r="BR33" s="322">
        <v>5</v>
      </c>
      <c r="BS33" s="324">
        <f>COUNTA(T33)+COUNTA(Y33)+COUNTA(AD33)+COUNTA(AK33)+COUNTA(BA33)</f>
        <v>0</v>
      </c>
      <c r="BT33" s="324">
        <f>BR33-BS33</f>
        <v>5</v>
      </c>
    </row>
    <row r="34" spans="2:72" ht="18" customHeight="1">
      <c r="B34" s="46"/>
      <c r="C34" s="752"/>
      <c r="D34" s="753"/>
      <c r="E34" s="81" t="s">
        <v>222</v>
      </c>
      <c r="J34" s="82"/>
      <c r="K34" s="81"/>
      <c r="R34" s="728">
        <v>2</v>
      </c>
      <c r="S34" s="730"/>
      <c r="T34" s="726"/>
      <c r="U34" s="727"/>
      <c r="V34" s="727"/>
      <c r="W34" s="727"/>
      <c r="X34" s="727"/>
      <c r="Y34" s="726"/>
      <c r="Z34" s="727"/>
      <c r="AA34" s="727"/>
      <c r="AB34" s="727"/>
      <c r="AC34" s="727"/>
      <c r="AD34" s="788"/>
      <c r="AE34" s="703"/>
      <c r="AF34" s="703"/>
      <c r="AG34" s="74" t="s">
        <v>264</v>
      </c>
      <c r="AH34" s="75"/>
      <c r="AI34" s="75"/>
      <c r="AJ34" s="75"/>
      <c r="AK34" s="775"/>
      <c r="AL34" s="775"/>
      <c r="AM34" s="775"/>
      <c r="AN34" s="775"/>
      <c r="AO34" s="775"/>
      <c r="AP34" s="775"/>
      <c r="AQ34" s="775"/>
      <c r="AR34" s="775"/>
      <c r="AS34" s="775"/>
      <c r="AT34" s="775"/>
      <c r="AU34" s="775"/>
      <c r="AV34" s="775"/>
      <c r="AW34" s="776"/>
      <c r="AX34" s="74" t="s">
        <v>262</v>
      </c>
      <c r="AY34" s="75"/>
      <c r="AZ34" s="75"/>
      <c r="BA34" s="775"/>
      <c r="BB34" s="775"/>
      <c r="BC34" s="775"/>
      <c r="BD34" s="775"/>
      <c r="BE34" s="775"/>
      <c r="BF34" s="775"/>
      <c r="BG34" s="775"/>
      <c r="BH34" s="775"/>
      <c r="BI34" s="775"/>
      <c r="BJ34" s="775"/>
      <c r="BK34" s="775"/>
      <c r="BL34" s="775"/>
      <c r="BM34" s="776"/>
      <c r="BN34" s="92"/>
      <c r="BR34" s="322"/>
      <c r="BS34" s="322"/>
      <c r="BT34" s="322"/>
    </row>
    <row r="35" spans="2:72" ht="18" customHeight="1">
      <c r="B35" s="46"/>
      <c r="C35" s="752"/>
      <c r="D35" s="753"/>
      <c r="E35" s="81"/>
      <c r="J35" s="82"/>
      <c r="K35" s="81"/>
      <c r="R35" s="728"/>
      <c r="S35" s="729"/>
      <c r="T35" s="729"/>
      <c r="U35" s="729"/>
      <c r="V35" s="729"/>
      <c r="W35" s="729"/>
      <c r="X35" s="729"/>
      <c r="Y35" s="729"/>
      <c r="Z35" s="729"/>
      <c r="AA35" s="729"/>
      <c r="AB35" s="729"/>
      <c r="AC35" s="729"/>
      <c r="AD35" s="729"/>
      <c r="AE35" s="729"/>
      <c r="AF35" s="730"/>
      <c r="AG35" s="74" t="s">
        <v>265</v>
      </c>
      <c r="AH35" s="75"/>
      <c r="AI35" s="75"/>
      <c r="AJ35" s="75"/>
      <c r="AK35" s="615" t="s">
        <v>577</v>
      </c>
      <c r="AL35" s="615"/>
      <c r="AM35" s="615"/>
      <c r="AN35" s="615"/>
      <c r="AO35" s="615"/>
      <c r="AP35" s="615"/>
      <c r="AQ35" s="615"/>
      <c r="AR35" s="615"/>
      <c r="AS35" s="615"/>
      <c r="AT35" s="615"/>
      <c r="AU35" s="615"/>
      <c r="AV35" s="615"/>
      <c r="AW35" s="615"/>
      <c r="AX35" s="615"/>
      <c r="AY35" s="615"/>
      <c r="AZ35" s="615"/>
      <c r="BA35" s="615"/>
      <c r="BB35" s="615"/>
      <c r="BC35" s="615"/>
      <c r="BD35" s="615"/>
      <c r="BE35" s="615"/>
      <c r="BF35" s="615"/>
      <c r="BG35" s="615"/>
      <c r="BH35" s="615"/>
      <c r="BI35" s="615"/>
      <c r="BJ35" s="615"/>
      <c r="BK35" s="615"/>
      <c r="BL35" s="615"/>
      <c r="BM35" s="785"/>
      <c r="BN35" s="92"/>
      <c r="BR35" s="322"/>
      <c r="BS35" s="322"/>
      <c r="BT35" s="322"/>
    </row>
    <row r="36" spans="2:72" ht="18" customHeight="1">
      <c r="B36" s="46"/>
      <c r="C36" s="752"/>
      <c r="D36" s="753"/>
      <c r="E36" s="76" t="s">
        <v>223</v>
      </c>
      <c r="F36" s="77"/>
      <c r="G36" s="77"/>
      <c r="H36" s="77"/>
      <c r="I36" s="77"/>
      <c r="J36" s="78"/>
      <c r="K36" s="76" t="s">
        <v>246</v>
      </c>
      <c r="L36" s="77"/>
      <c r="M36" s="77"/>
      <c r="N36" s="77"/>
      <c r="O36" s="77"/>
      <c r="P36" s="77"/>
      <c r="Q36" s="77"/>
      <c r="R36" s="728">
        <v>1</v>
      </c>
      <c r="S36" s="730"/>
      <c r="T36" s="724"/>
      <c r="U36" s="725"/>
      <c r="V36" s="725"/>
      <c r="W36" s="725"/>
      <c r="X36" s="725"/>
      <c r="Y36" s="857"/>
      <c r="Z36" s="858"/>
      <c r="AA36" s="858"/>
      <c r="AB36" s="858"/>
      <c r="AC36" s="858"/>
      <c r="AD36" s="682"/>
      <c r="AE36" s="683"/>
      <c r="AF36" s="683"/>
      <c r="AG36" s="74" t="s">
        <v>264</v>
      </c>
      <c r="AH36" s="75"/>
      <c r="AI36" s="75"/>
      <c r="AJ36" s="75"/>
      <c r="AK36" s="786"/>
      <c r="AL36" s="786"/>
      <c r="AM36" s="786"/>
      <c r="AN36" s="786"/>
      <c r="AO36" s="786"/>
      <c r="AP36" s="786"/>
      <c r="AQ36" s="786"/>
      <c r="AR36" s="786"/>
      <c r="AS36" s="786"/>
      <c r="AT36" s="786"/>
      <c r="AU36" s="786"/>
      <c r="AV36" s="786"/>
      <c r="AW36" s="787"/>
      <c r="AX36" s="74" t="s">
        <v>262</v>
      </c>
      <c r="AY36" s="75"/>
      <c r="AZ36" s="75"/>
      <c r="BA36" s="786"/>
      <c r="BB36" s="786"/>
      <c r="BC36" s="786"/>
      <c r="BD36" s="786"/>
      <c r="BE36" s="786"/>
      <c r="BF36" s="786"/>
      <c r="BG36" s="786"/>
      <c r="BH36" s="786"/>
      <c r="BI36" s="786"/>
      <c r="BJ36" s="786"/>
      <c r="BK36" s="786"/>
      <c r="BL36" s="786"/>
      <c r="BM36" s="787"/>
      <c r="BN36" s="92"/>
      <c r="BR36" s="322">
        <v>5</v>
      </c>
      <c r="BS36" s="324">
        <f>COUNTA(T36)+COUNTA(Y36)+COUNTA(AD36)+COUNTA(AK36)+COUNTA(BA36)</f>
        <v>0</v>
      </c>
      <c r="BT36" s="324">
        <f>BR36-BS36</f>
        <v>5</v>
      </c>
    </row>
    <row r="37" spans="2:72" ht="18" customHeight="1">
      <c r="B37" s="46"/>
      <c r="C37" s="752"/>
      <c r="D37" s="753"/>
      <c r="E37" s="81" t="s">
        <v>224</v>
      </c>
      <c r="J37" s="82"/>
      <c r="K37" s="81"/>
      <c r="R37" s="728">
        <v>2</v>
      </c>
      <c r="S37" s="730"/>
      <c r="T37" s="726"/>
      <c r="U37" s="727"/>
      <c r="V37" s="727"/>
      <c r="W37" s="727"/>
      <c r="X37" s="727"/>
      <c r="Y37" s="726"/>
      <c r="Z37" s="727"/>
      <c r="AA37" s="727"/>
      <c r="AB37" s="727"/>
      <c r="AC37" s="727"/>
      <c r="AD37" s="788"/>
      <c r="AE37" s="703"/>
      <c r="AF37" s="703"/>
      <c r="AG37" s="74" t="s">
        <v>264</v>
      </c>
      <c r="AH37" s="75"/>
      <c r="AI37" s="75"/>
      <c r="AJ37" s="75"/>
      <c r="AK37" s="775"/>
      <c r="AL37" s="775"/>
      <c r="AM37" s="775"/>
      <c r="AN37" s="775"/>
      <c r="AO37" s="775"/>
      <c r="AP37" s="775"/>
      <c r="AQ37" s="775"/>
      <c r="AR37" s="775"/>
      <c r="AS37" s="775"/>
      <c r="AT37" s="775"/>
      <c r="AU37" s="775"/>
      <c r="AV37" s="775"/>
      <c r="AW37" s="776"/>
      <c r="AX37" s="74" t="s">
        <v>262</v>
      </c>
      <c r="AY37" s="75"/>
      <c r="AZ37" s="75"/>
      <c r="BA37" s="775"/>
      <c r="BB37" s="775"/>
      <c r="BC37" s="775"/>
      <c r="BD37" s="775"/>
      <c r="BE37" s="775"/>
      <c r="BF37" s="775"/>
      <c r="BG37" s="775"/>
      <c r="BH37" s="775"/>
      <c r="BI37" s="775"/>
      <c r="BJ37" s="775"/>
      <c r="BK37" s="775"/>
      <c r="BL37" s="775"/>
      <c r="BM37" s="776"/>
      <c r="BN37" s="92"/>
      <c r="BR37" s="322"/>
      <c r="BS37" s="322"/>
      <c r="BT37" s="322"/>
    </row>
    <row r="38" spans="2:72" ht="18" customHeight="1">
      <c r="B38" s="46"/>
      <c r="C38" s="752"/>
      <c r="D38" s="753"/>
      <c r="E38" s="83"/>
      <c r="F38" s="44"/>
      <c r="G38" s="44"/>
      <c r="H38" s="44"/>
      <c r="I38" s="44"/>
      <c r="J38" s="84"/>
      <c r="K38" s="83"/>
      <c r="L38" s="44"/>
      <c r="M38" s="44"/>
      <c r="N38" s="44"/>
      <c r="O38" s="44"/>
      <c r="P38" s="44"/>
      <c r="Q38" s="44"/>
      <c r="R38" s="728"/>
      <c r="S38" s="729"/>
      <c r="T38" s="729"/>
      <c r="U38" s="729"/>
      <c r="V38" s="729"/>
      <c r="W38" s="729"/>
      <c r="X38" s="729"/>
      <c r="Y38" s="729"/>
      <c r="Z38" s="729"/>
      <c r="AA38" s="729"/>
      <c r="AB38" s="729"/>
      <c r="AC38" s="729"/>
      <c r="AD38" s="729"/>
      <c r="AE38" s="729"/>
      <c r="AF38" s="730"/>
      <c r="AG38" s="74" t="s">
        <v>265</v>
      </c>
      <c r="AH38" s="75"/>
      <c r="AI38" s="75"/>
      <c r="AJ38" s="75"/>
      <c r="AK38" s="615" t="s">
        <v>577</v>
      </c>
      <c r="AL38" s="615"/>
      <c r="AM38" s="615"/>
      <c r="AN38" s="615"/>
      <c r="AO38" s="615"/>
      <c r="AP38" s="615"/>
      <c r="AQ38" s="615"/>
      <c r="AR38" s="615"/>
      <c r="AS38" s="615"/>
      <c r="AT38" s="615"/>
      <c r="AU38" s="615"/>
      <c r="AV38" s="615"/>
      <c r="AW38" s="615"/>
      <c r="AX38" s="615"/>
      <c r="AY38" s="615"/>
      <c r="AZ38" s="615"/>
      <c r="BA38" s="615"/>
      <c r="BB38" s="615"/>
      <c r="BC38" s="615"/>
      <c r="BD38" s="615"/>
      <c r="BE38" s="615"/>
      <c r="BF38" s="615"/>
      <c r="BG38" s="615"/>
      <c r="BH38" s="615"/>
      <c r="BI38" s="615"/>
      <c r="BJ38" s="615"/>
      <c r="BK38" s="615"/>
      <c r="BL38" s="615"/>
      <c r="BM38" s="785"/>
      <c r="BN38" s="92"/>
      <c r="BR38" s="322"/>
      <c r="BS38" s="322"/>
      <c r="BT38" s="322"/>
    </row>
    <row r="39" spans="2:72" ht="18" customHeight="1">
      <c r="B39" s="46"/>
      <c r="C39" s="752"/>
      <c r="D39" s="753"/>
      <c r="E39" s="81" t="s">
        <v>225</v>
      </c>
      <c r="J39" s="82"/>
      <c r="K39" s="81" t="s">
        <v>153</v>
      </c>
      <c r="R39" s="728">
        <v>1</v>
      </c>
      <c r="S39" s="730"/>
      <c r="T39" s="705"/>
      <c r="U39" s="706"/>
      <c r="V39" s="706"/>
      <c r="W39" s="706"/>
      <c r="X39" s="707"/>
      <c r="Y39" s="710"/>
      <c r="Z39" s="711"/>
      <c r="AA39" s="711"/>
      <c r="AB39" s="711"/>
      <c r="AC39" s="712"/>
      <c r="AD39" s="810"/>
      <c r="AE39" s="811"/>
      <c r="AF39" s="812"/>
      <c r="AG39" s="74" t="s">
        <v>268</v>
      </c>
      <c r="AH39" s="75"/>
      <c r="AI39" s="75"/>
      <c r="AJ39" s="75"/>
      <c r="AK39" s="786"/>
      <c r="AL39" s="786"/>
      <c r="AM39" s="786"/>
      <c r="AN39" s="786"/>
      <c r="AO39" s="786"/>
      <c r="AP39" s="786"/>
      <c r="AQ39" s="786"/>
      <c r="AR39" s="786"/>
      <c r="AS39" s="786"/>
      <c r="AT39" s="786"/>
      <c r="AU39" s="786"/>
      <c r="AV39" s="786"/>
      <c r="AW39" s="787"/>
      <c r="AX39" s="74" t="s">
        <v>262</v>
      </c>
      <c r="AY39" s="75"/>
      <c r="AZ39" s="75"/>
      <c r="BA39" s="786"/>
      <c r="BB39" s="786"/>
      <c r="BC39" s="786"/>
      <c r="BD39" s="786"/>
      <c r="BE39" s="786"/>
      <c r="BF39" s="786"/>
      <c r="BG39" s="786"/>
      <c r="BH39" s="786"/>
      <c r="BI39" s="786"/>
      <c r="BJ39" s="786"/>
      <c r="BK39" s="786"/>
      <c r="BL39" s="786"/>
      <c r="BM39" s="787"/>
      <c r="BN39" s="92"/>
      <c r="BR39" s="322">
        <v>5</v>
      </c>
      <c r="BS39" s="324">
        <f>COUNTA(T39)+COUNTA(Y39)+COUNTA(AD39)+COUNTA(AK39)+COUNTA(BA39)</f>
        <v>0</v>
      </c>
      <c r="BT39" s="324">
        <f>BR39-BS39</f>
        <v>5</v>
      </c>
    </row>
    <row r="40" spans="2:72" ht="18" customHeight="1">
      <c r="B40" s="46"/>
      <c r="C40" s="752"/>
      <c r="D40" s="753"/>
      <c r="E40" s="81" t="s">
        <v>226</v>
      </c>
      <c r="J40" s="82"/>
      <c r="K40" s="81"/>
      <c r="R40" s="728"/>
      <c r="S40" s="730"/>
      <c r="T40" s="708"/>
      <c r="U40" s="645"/>
      <c r="V40" s="645"/>
      <c r="W40" s="645"/>
      <c r="X40" s="709"/>
      <c r="Y40" s="713"/>
      <c r="Z40" s="714"/>
      <c r="AA40" s="714"/>
      <c r="AB40" s="714"/>
      <c r="AC40" s="715"/>
      <c r="AD40" s="461"/>
      <c r="AE40" s="426"/>
      <c r="AF40" s="813"/>
      <c r="AG40" s="74" t="s">
        <v>265</v>
      </c>
      <c r="AH40" s="75"/>
      <c r="AI40" s="75"/>
      <c r="AJ40" s="75"/>
      <c r="AK40" s="775"/>
      <c r="AL40" s="775"/>
      <c r="AM40" s="775"/>
      <c r="AN40" s="775"/>
      <c r="AO40" s="775"/>
      <c r="AP40" s="775"/>
      <c r="AQ40" s="775"/>
      <c r="AR40" s="775"/>
      <c r="AS40" s="775"/>
      <c r="AT40" s="775"/>
      <c r="AU40" s="775"/>
      <c r="AV40" s="775"/>
      <c r="AW40" s="775"/>
      <c r="AX40" s="775"/>
      <c r="AY40" s="775"/>
      <c r="AZ40" s="775"/>
      <c r="BA40" s="775"/>
      <c r="BB40" s="775"/>
      <c r="BC40" s="775"/>
      <c r="BD40" s="775"/>
      <c r="BE40" s="775"/>
      <c r="BF40" s="775"/>
      <c r="BG40" s="775"/>
      <c r="BH40" s="775"/>
      <c r="BI40" s="775"/>
      <c r="BJ40" s="775"/>
      <c r="BK40" s="775"/>
      <c r="BL40" s="775"/>
      <c r="BM40" s="776"/>
      <c r="BN40" s="92"/>
      <c r="BR40" s="322"/>
      <c r="BS40" s="322"/>
      <c r="BT40" s="322"/>
    </row>
    <row r="41" spans="2:72" ht="18" customHeight="1">
      <c r="B41" s="46"/>
      <c r="C41" s="752"/>
      <c r="D41" s="753"/>
      <c r="E41" s="76"/>
      <c r="F41" s="77"/>
      <c r="G41" s="77"/>
      <c r="H41" s="77"/>
      <c r="I41" s="77"/>
      <c r="J41" s="78"/>
      <c r="K41" s="76" t="s">
        <v>154</v>
      </c>
      <c r="L41" s="77"/>
      <c r="M41" s="77"/>
      <c r="N41" s="77"/>
      <c r="O41" s="77"/>
      <c r="P41" s="77"/>
      <c r="Q41" s="77"/>
      <c r="R41" s="742">
        <v>1</v>
      </c>
      <c r="S41" s="743"/>
      <c r="T41" s="705"/>
      <c r="U41" s="706"/>
      <c r="V41" s="706"/>
      <c r="W41" s="706"/>
      <c r="X41" s="707"/>
      <c r="Y41" s="710"/>
      <c r="Z41" s="711"/>
      <c r="AA41" s="711"/>
      <c r="AB41" s="711"/>
      <c r="AC41" s="712"/>
      <c r="AD41" s="810"/>
      <c r="AE41" s="811"/>
      <c r="AF41" s="812"/>
      <c r="AG41" s="74" t="s">
        <v>268</v>
      </c>
      <c r="AH41" s="75"/>
      <c r="AI41" s="75"/>
      <c r="AJ41" s="75"/>
      <c r="AK41" s="786"/>
      <c r="AL41" s="786"/>
      <c r="AM41" s="786"/>
      <c r="AN41" s="786"/>
      <c r="AO41" s="786"/>
      <c r="AP41" s="786"/>
      <c r="AQ41" s="786"/>
      <c r="AR41" s="786"/>
      <c r="AS41" s="786"/>
      <c r="AT41" s="786"/>
      <c r="AU41" s="786"/>
      <c r="AV41" s="786"/>
      <c r="AW41" s="787"/>
      <c r="AX41" s="74" t="s">
        <v>262</v>
      </c>
      <c r="AY41" s="75"/>
      <c r="AZ41" s="75"/>
      <c r="BA41" s="786"/>
      <c r="BB41" s="786"/>
      <c r="BC41" s="786"/>
      <c r="BD41" s="786"/>
      <c r="BE41" s="786"/>
      <c r="BF41" s="786"/>
      <c r="BG41" s="786"/>
      <c r="BH41" s="786"/>
      <c r="BI41" s="786"/>
      <c r="BJ41" s="786"/>
      <c r="BK41" s="786"/>
      <c r="BL41" s="786"/>
      <c r="BM41" s="787"/>
      <c r="BN41" s="92"/>
      <c r="BR41" s="322">
        <v>5</v>
      </c>
      <c r="BS41" s="324">
        <f>COUNTA(T41)+COUNTA(Y41)+COUNTA(AD41)+COUNTA(AK41)+COUNTA(BA41)</f>
        <v>0</v>
      </c>
      <c r="BT41" s="324">
        <f>BR41-BS41</f>
        <v>5</v>
      </c>
    </row>
    <row r="42" spans="2:72" ht="18" customHeight="1">
      <c r="B42" s="46"/>
      <c r="C42" s="752"/>
      <c r="D42" s="753"/>
      <c r="E42" s="81" t="s">
        <v>227</v>
      </c>
      <c r="J42" s="82"/>
      <c r="K42" s="81"/>
      <c r="R42" s="744"/>
      <c r="S42" s="745"/>
      <c r="T42" s="708"/>
      <c r="U42" s="645"/>
      <c r="V42" s="645"/>
      <c r="W42" s="645"/>
      <c r="X42" s="709"/>
      <c r="Y42" s="713"/>
      <c r="Z42" s="714"/>
      <c r="AA42" s="714"/>
      <c r="AB42" s="714"/>
      <c r="AC42" s="715"/>
      <c r="AD42" s="461"/>
      <c r="AE42" s="426"/>
      <c r="AF42" s="813"/>
      <c r="AG42" s="74" t="s">
        <v>265</v>
      </c>
      <c r="AH42" s="75"/>
      <c r="AI42" s="75"/>
      <c r="AJ42" s="75"/>
      <c r="AK42" s="615" t="s">
        <v>577</v>
      </c>
      <c r="AL42" s="615"/>
      <c r="AM42" s="615"/>
      <c r="AN42" s="615"/>
      <c r="AO42" s="615"/>
      <c r="AP42" s="615"/>
      <c r="AQ42" s="615"/>
      <c r="AR42" s="615"/>
      <c r="AS42" s="615"/>
      <c r="AT42" s="615"/>
      <c r="AU42" s="615"/>
      <c r="AV42" s="615"/>
      <c r="AW42" s="615"/>
      <c r="AX42" s="615"/>
      <c r="AY42" s="615"/>
      <c r="AZ42" s="615"/>
      <c r="BA42" s="615"/>
      <c r="BB42" s="615"/>
      <c r="BC42" s="615"/>
      <c r="BD42" s="615"/>
      <c r="BE42" s="615"/>
      <c r="BF42" s="615"/>
      <c r="BG42" s="615"/>
      <c r="BH42" s="615"/>
      <c r="BI42" s="615"/>
      <c r="BJ42" s="615"/>
      <c r="BK42" s="615"/>
      <c r="BL42" s="615"/>
      <c r="BM42" s="785"/>
      <c r="BN42" s="92"/>
      <c r="BR42" s="322"/>
      <c r="BS42" s="322"/>
      <c r="BT42" s="322"/>
    </row>
    <row r="43" spans="2:72" ht="18" customHeight="1">
      <c r="B43" s="46"/>
      <c r="C43" s="752"/>
      <c r="D43" s="753"/>
      <c r="E43" s="81" t="s">
        <v>228</v>
      </c>
      <c r="J43" s="82"/>
      <c r="K43" s="81"/>
      <c r="R43" s="762">
        <v>2</v>
      </c>
      <c r="S43" s="763"/>
      <c r="T43" s="802"/>
      <c r="U43" s="736"/>
      <c r="V43" s="736"/>
      <c r="W43" s="736"/>
      <c r="X43" s="803"/>
      <c r="Y43" s="859"/>
      <c r="Z43" s="860"/>
      <c r="AA43" s="860"/>
      <c r="AB43" s="860"/>
      <c r="AC43" s="861"/>
      <c r="AD43" s="814"/>
      <c r="AE43" s="815"/>
      <c r="AF43" s="816"/>
      <c r="AG43" s="74" t="s">
        <v>268</v>
      </c>
      <c r="AH43" s="75"/>
      <c r="AI43" s="75"/>
      <c r="AJ43" s="75"/>
      <c r="AK43" s="775"/>
      <c r="AL43" s="775"/>
      <c r="AM43" s="775"/>
      <c r="AN43" s="775"/>
      <c r="AO43" s="775"/>
      <c r="AP43" s="775"/>
      <c r="AQ43" s="775"/>
      <c r="AR43" s="775"/>
      <c r="AS43" s="775"/>
      <c r="AT43" s="775"/>
      <c r="AU43" s="775"/>
      <c r="AV43" s="775"/>
      <c r="AW43" s="776"/>
      <c r="AX43" s="74" t="s">
        <v>262</v>
      </c>
      <c r="AY43" s="75"/>
      <c r="AZ43" s="75"/>
      <c r="BA43" s="775"/>
      <c r="BB43" s="775"/>
      <c r="BC43" s="775"/>
      <c r="BD43" s="775"/>
      <c r="BE43" s="775"/>
      <c r="BF43" s="775"/>
      <c r="BG43" s="775"/>
      <c r="BH43" s="775"/>
      <c r="BI43" s="775"/>
      <c r="BJ43" s="775"/>
      <c r="BK43" s="775"/>
      <c r="BL43" s="775"/>
      <c r="BM43" s="776"/>
      <c r="BN43" s="92"/>
      <c r="BR43" s="322"/>
      <c r="BS43" s="324"/>
      <c r="BT43" s="324"/>
    </row>
    <row r="44" spans="2:72" ht="18" customHeight="1">
      <c r="B44" s="46"/>
      <c r="C44" s="752"/>
      <c r="D44" s="753"/>
      <c r="E44" s="83"/>
      <c r="F44" s="44"/>
      <c r="G44" s="44"/>
      <c r="H44" s="44"/>
      <c r="I44" s="44"/>
      <c r="J44" s="84"/>
      <c r="K44" s="83"/>
      <c r="L44" s="44"/>
      <c r="M44" s="44"/>
      <c r="N44" s="44"/>
      <c r="O44" s="44"/>
      <c r="P44" s="44"/>
      <c r="Q44" s="44"/>
      <c r="R44" s="744"/>
      <c r="S44" s="745"/>
      <c r="T44" s="738"/>
      <c r="U44" s="739"/>
      <c r="V44" s="739"/>
      <c r="W44" s="739"/>
      <c r="X44" s="740"/>
      <c r="Y44" s="862"/>
      <c r="Z44" s="863"/>
      <c r="AA44" s="863"/>
      <c r="AB44" s="863"/>
      <c r="AC44" s="864"/>
      <c r="AD44" s="817"/>
      <c r="AE44" s="818"/>
      <c r="AF44" s="819"/>
      <c r="AG44" s="74" t="s">
        <v>265</v>
      </c>
      <c r="AH44" s="75"/>
      <c r="AI44" s="75"/>
      <c r="AJ44" s="75"/>
      <c r="AK44" s="615" t="s">
        <v>577</v>
      </c>
      <c r="AL44" s="615"/>
      <c r="AM44" s="615"/>
      <c r="AN44" s="615"/>
      <c r="AO44" s="615"/>
      <c r="AP44" s="615"/>
      <c r="AQ44" s="615"/>
      <c r="AR44" s="615"/>
      <c r="AS44" s="615"/>
      <c r="AT44" s="615"/>
      <c r="AU44" s="615"/>
      <c r="AV44" s="615"/>
      <c r="AW44" s="615"/>
      <c r="AX44" s="615"/>
      <c r="AY44" s="615"/>
      <c r="AZ44" s="615"/>
      <c r="BA44" s="615"/>
      <c r="BB44" s="615"/>
      <c r="BC44" s="615"/>
      <c r="BD44" s="615"/>
      <c r="BE44" s="615"/>
      <c r="BF44" s="615"/>
      <c r="BG44" s="615"/>
      <c r="BH44" s="615"/>
      <c r="BI44" s="615"/>
      <c r="BJ44" s="615"/>
      <c r="BK44" s="615"/>
      <c r="BL44" s="615"/>
      <c r="BM44" s="785"/>
      <c r="BN44" s="92"/>
      <c r="BR44" s="322"/>
      <c r="BS44" s="322"/>
      <c r="BT44" s="322"/>
    </row>
    <row r="45" spans="2:72" ht="18" customHeight="1">
      <c r="B45" s="46"/>
      <c r="C45" s="752"/>
      <c r="D45" s="753"/>
      <c r="E45" s="141"/>
      <c r="F45" s="142"/>
      <c r="G45" s="142"/>
      <c r="H45" s="142"/>
      <c r="I45" s="142"/>
      <c r="J45" s="143"/>
      <c r="K45" s="141" t="s">
        <v>364</v>
      </c>
      <c r="L45" s="142"/>
      <c r="M45" s="142"/>
      <c r="N45" s="142"/>
      <c r="O45" s="142"/>
      <c r="P45" s="142"/>
      <c r="Q45" s="142"/>
      <c r="R45" s="756">
        <v>1</v>
      </c>
      <c r="S45" s="757"/>
      <c r="T45" s="717"/>
      <c r="U45" s="718"/>
      <c r="V45" s="718"/>
      <c r="W45" s="718"/>
      <c r="X45" s="718"/>
      <c r="Y45" s="719"/>
      <c r="Z45" s="718"/>
      <c r="AA45" s="718"/>
      <c r="AB45" s="718"/>
      <c r="AC45" s="720"/>
      <c r="AD45" s="793"/>
      <c r="AE45" s="795"/>
      <c r="AF45" s="794"/>
      <c r="AG45" s="144" t="s">
        <v>269</v>
      </c>
      <c r="AH45" s="145"/>
      <c r="AI45" s="145"/>
      <c r="AJ45" s="145"/>
      <c r="AK45" s="789"/>
      <c r="AL45" s="789"/>
      <c r="AM45" s="789"/>
      <c r="AN45" s="789"/>
      <c r="AO45" s="789"/>
      <c r="AP45" s="789"/>
      <c r="AQ45" s="789"/>
      <c r="AR45" s="789"/>
      <c r="AS45" s="789"/>
      <c r="AT45" s="789"/>
      <c r="AU45" s="789"/>
      <c r="AV45" s="789"/>
      <c r="AW45" s="790"/>
      <c r="AX45" s="144" t="s">
        <v>262</v>
      </c>
      <c r="AY45" s="145"/>
      <c r="AZ45" s="145"/>
      <c r="BA45" s="789"/>
      <c r="BB45" s="789"/>
      <c r="BC45" s="789"/>
      <c r="BD45" s="789"/>
      <c r="BE45" s="789"/>
      <c r="BF45" s="789"/>
      <c r="BG45" s="789"/>
      <c r="BH45" s="789"/>
      <c r="BI45" s="789"/>
      <c r="BJ45" s="789"/>
      <c r="BK45" s="789"/>
      <c r="BL45" s="789"/>
      <c r="BM45" s="790"/>
      <c r="BN45" s="92"/>
      <c r="BR45" s="322"/>
      <c r="BS45" s="322"/>
      <c r="BT45" s="322"/>
    </row>
    <row r="46" spans="2:72" ht="18" customHeight="1">
      <c r="B46" s="46"/>
      <c r="C46" s="752"/>
      <c r="D46" s="753"/>
      <c r="E46" s="146" t="s">
        <v>229</v>
      </c>
      <c r="F46" s="147"/>
      <c r="G46" s="147"/>
      <c r="H46" s="147"/>
      <c r="I46" s="147" t="s">
        <v>276</v>
      </c>
      <c r="J46" s="148"/>
      <c r="K46" s="146"/>
      <c r="L46" s="147"/>
      <c r="M46" s="147"/>
      <c r="N46" s="147"/>
      <c r="O46" s="147"/>
      <c r="P46" s="147"/>
      <c r="Q46" s="147"/>
      <c r="R46" s="758"/>
      <c r="S46" s="759"/>
      <c r="T46" s="607"/>
      <c r="U46" s="608"/>
      <c r="V46" s="608"/>
      <c r="W46" s="608"/>
      <c r="X46" s="608"/>
      <c r="Y46" s="716"/>
      <c r="Z46" s="608"/>
      <c r="AA46" s="608"/>
      <c r="AB46" s="608"/>
      <c r="AC46" s="609"/>
      <c r="AD46" s="793"/>
      <c r="AE46" s="795"/>
      <c r="AF46" s="794"/>
      <c r="AG46" s="144" t="s">
        <v>265</v>
      </c>
      <c r="AH46" s="145"/>
      <c r="AI46" s="145"/>
      <c r="AJ46" s="145"/>
      <c r="AK46" s="789"/>
      <c r="AL46" s="789"/>
      <c r="AM46" s="789"/>
      <c r="AN46" s="789"/>
      <c r="AO46" s="789"/>
      <c r="AP46" s="789"/>
      <c r="AQ46" s="789"/>
      <c r="AR46" s="789"/>
      <c r="AS46" s="789"/>
      <c r="AT46" s="789"/>
      <c r="AU46" s="789"/>
      <c r="AV46" s="789"/>
      <c r="AW46" s="789"/>
      <c r="AX46" s="789"/>
      <c r="AY46" s="789"/>
      <c r="AZ46" s="789"/>
      <c r="BA46" s="789"/>
      <c r="BB46" s="789"/>
      <c r="BC46" s="789"/>
      <c r="BD46" s="789"/>
      <c r="BE46" s="789"/>
      <c r="BF46" s="789"/>
      <c r="BG46" s="789"/>
      <c r="BH46" s="789"/>
      <c r="BI46" s="789"/>
      <c r="BJ46" s="789"/>
      <c r="BK46" s="789"/>
      <c r="BL46" s="789"/>
      <c r="BM46" s="790"/>
      <c r="BN46" s="92"/>
      <c r="BR46" s="322"/>
      <c r="BS46" s="322"/>
      <c r="BT46" s="322"/>
    </row>
    <row r="47" spans="2:72" ht="18" customHeight="1">
      <c r="B47" s="46"/>
      <c r="C47" s="752"/>
      <c r="D47" s="753"/>
      <c r="E47" s="146" t="s">
        <v>230</v>
      </c>
      <c r="F47" s="147"/>
      <c r="G47" s="147"/>
      <c r="H47" s="147"/>
      <c r="I47" s="147"/>
      <c r="J47" s="148"/>
      <c r="K47" s="146"/>
      <c r="L47" s="147"/>
      <c r="M47" s="147"/>
      <c r="N47" s="147"/>
      <c r="O47" s="147"/>
      <c r="P47" s="147"/>
      <c r="Q47" s="147"/>
      <c r="R47" s="760">
        <v>2</v>
      </c>
      <c r="S47" s="761"/>
      <c r="T47" s="717"/>
      <c r="U47" s="718"/>
      <c r="V47" s="718"/>
      <c r="W47" s="718"/>
      <c r="X47" s="718"/>
      <c r="Y47" s="719"/>
      <c r="Z47" s="718"/>
      <c r="AA47" s="718"/>
      <c r="AB47" s="718"/>
      <c r="AC47" s="720"/>
      <c r="AD47" s="793"/>
      <c r="AE47" s="795"/>
      <c r="AF47" s="794"/>
      <c r="AG47" s="144" t="s">
        <v>269</v>
      </c>
      <c r="AH47" s="145"/>
      <c r="AI47" s="145"/>
      <c r="AJ47" s="145"/>
      <c r="AK47" s="789"/>
      <c r="AL47" s="789"/>
      <c r="AM47" s="789"/>
      <c r="AN47" s="789"/>
      <c r="AO47" s="789"/>
      <c r="AP47" s="789"/>
      <c r="AQ47" s="789"/>
      <c r="AR47" s="789"/>
      <c r="AS47" s="789"/>
      <c r="AT47" s="789"/>
      <c r="AU47" s="789"/>
      <c r="AV47" s="789"/>
      <c r="AW47" s="790"/>
      <c r="AX47" s="144" t="s">
        <v>262</v>
      </c>
      <c r="AY47" s="145"/>
      <c r="AZ47" s="145"/>
      <c r="BA47" s="789"/>
      <c r="BB47" s="789"/>
      <c r="BC47" s="789"/>
      <c r="BD47" s="789"/>
      <c r="BE47" s="789"/>
      <c r="BF47" s="789"/>
      <c r="BG47" s="789"/>
      <c r="BH47" s="789"/>
      <c r="BI47" s="789"/>
      <c r="BJ47" s="789"/>
      <c r="BK47" s="789"/>
      <c r="BL47" s="789"/>
      <c r="BM47" s="790"/>
      <c r="BN47" s="92"/>
      <c r="BR47" s="322"/>
      <c r="BS47" s="322"/>
      <c r="BT47" s="322"/>
    </row>
    <row r="48" spans="2:72" ht="18" customHeight="1">
      <c r="B48" s="46"/>
      <c r="C48" s="752"/>
      <c r="D48" s="753"/>
      <c r="E48" s="149"/>
      <c r="F48" s="150"/>
      <c r="G48" s="150"/>
      <c r="H48" s="150"/>
      <c r="I48" s="150"/>
      <c r="J48" s="151"/>
      <c r="K48" s="149"/>
      <c r="L48" s="150"/>
      <c r="M48" s="150"/>
      <c r="N48" s="150"/>
      <c r="O48" s="150"/>
      <c r="P48" s="150"/>
      <c r="Q48" s="150"/>
      <c r="R48" s="758"/>
      <c r="S48" s="759"/>
      <c r="T48" s="607"/>
      <c r="U48" s="608"/>
      <c r="V48" s="608"/>
      <c r="W48" s="608"/>
      <c r="X48" s="608"/>
      <c r="Y48" s="716"/>
      <c r="Z48" s="608"/>
      <c r="AA48" s="608"/>
      <c r="AB48" s="608"/>
      <c r="AC48" s="609"/>
      <c r="AD48" s="793"/>
      <c r="AE48" s="795"/>
      <c r="AF48" s="794"/>
      <c r="AG48" s="144" t="s">
        <v>265</v>
      </c>
      <c r="AH48" s="145"/>
      <c r="AI48" s="145"/>
      <c r="AJ48" s="145"/>
      <c r="AK48" s="789"/>
      <c r="AL48" s="789"/>
      <c r="AM48" s="789"/>
      <c r="AN48" s="789"/>
      <c r="AO48" s="789"/>
      <c r="AP48" s="789"/>
      <c r="AQ48" s="789"/>
      <c r="AR48" s="789"/>
      <c r="AS48" s="789"/>
      <c r="AT48" s="789"/>
      <c r="AU48" s="789"/>
      <c r="AV48" s="789"/>
      <c r="AW48" s="789"/>
      <c r="AX48" s="789"/>
      <c r="AY48" s="789"/>
      <c r="AZ48" s="789"/>
      <c r="BA48" s="789"/>
      <c r="BB48" s="789"/>
      <c r="BC48" s="789"/>
      <c r="BD48" s="789"/>
      <c r="BE48" s="789"/>
      <c r="BF48" s="789"/>
      <c r="BG48" s="789"/>
      <c r="BH48" s="789"/>
      <c r="BI48" s="789"/>
      <c r="BJ48" s="789"/>
      <c r="BK48" s="789"/>
      <c r="BL48" s="789"/>
      <c r="BM48" s="790"/>
      <c r="BN48" s="92"/>
      <c r="BR48" s="322"/>
      <c r="BS48" s="322"/>
      <c r="BT48" s="322"/>
    </row>
    <row r="49" spans="2:72" ht="18" customHeight="1">
      <c r="B49" s="46"/>
      <c r="C49" s="752"/>
      <c r="D49" s="753"/>
      <c r="E49" s="141"/>
      <c r="F49" s="142"/>
      <c r="G49" s="142"/>
      <c r="H49" s="142"/>
      <c r="I49" s="142"/>
      <c r="J49" s="143"/>
      <c r="K49" s="141" t="s">
        <v>247</v>
      </c>
      <c r="L49" s="142"/>
      <c r="M49" s="142"/>
      <c r="N49" s="142"/>
      <c r="O49" s="142"/>
      <c r="P49" s="142"/>
      <c r="Q49" s="142"/>
      <c r="R49" s="756">
        <v>1</v>
      </c>
      <c r="S49" s="757"/>
      <c r="T49" s="717"/>
      <c r="U49" s="718"/>
      <c r="V49" s="718"/>
      <c r="W49" s="718"/>
      <c r="X49" s="718"/>
      <c r="Y49" s="719"/>
      <c r="Z49" s="718"/>
      <c r="AA49" s="718"/>
      <c r="AB49" s="718"/>
      <c r="AC49" s="720"/>
      <c r="AD49" s="793"/>
      <c r="AE49" s="795"/>
      <c r="AF49" s="794"/>
      <c r="AG49" s="144" t="s">
        <v>269</v>
      </c>
      <c r="AH49" s="145"/>
      <c r="AI49" s="145"/>
      <c r="AJ49" s="145"/>
      <c r="AK49" s="789"/>
      <c r="AL49" s="789"/>
      <c r="AM49" s="789"/>
      <c r="AN49" s="789"/>
      <c r="AO49" s="789"/>
      <c r="AP49" s="789"/>
      <c r="AQ49" s="789"/>
      <c r="AR49" s="789"/>
      <c r="AS49" s="789"/>
      <c r="AT49" s="789"/>
      <c r="AU49" s="789"/>
      <c r="AV49" s="789"/>
      <c r="AW49" s="790"/>
      <c r="AX49" s="144" t="s">
        <v>262</v>
      </c>
      <c r="AY49" s="145"/>
      <c r="AZ49" s="145"/>
      <c r="BA49" s="789"/>
      <c r="BB49" s="789"/>
      <c r="BC49" s="789"/>
      <c r="BD49" s="789"/>
      <c r="BE49" s="789"/>
      <c r="BF49" s="789"/>
      <c r="BG49" s="789"/>
      <c r="BH49" s="789"/>
      <c r="BI49" s="789"/>
      <c r="BJ49" s="789"/>
      <c r="BK49" s="789"/>
      <c r="BL49" s="789"/>
      <c r="BM49" s="790"/>
      <c r="BN49" s="92"/>
      <c r="BR49" s="322"/>
      <c r="BS49" s="322"/>
      <c r="BT49" s="322"/>
    </row>
    <row r="50" spans="2:72" ht="18" customHeight="1">
      <c r="B50" s="46"/>
      <c r="C50" s="752"/>
      <c r="D50" s="753"/>
      <c r="E50" s="146" t="s">
        <v>231</v>
      </c>
      <c r="F50" s="147"/>
      <c r="G50" s="147"/>
      <c r="H50" s="147"/>
      <c r="I50" s="147" t="s">
        <v>276</v>
      </c>
      <c r="J50" s="148"/>
      <c r="K50" s="146"/>
      <c r="L50" s="147"/>
      <c r="M50" s="147"/>
      <c r="N50" s="147"/>
      <c r="O50" s="147"/>
      <c r="P50" s="147"/>
      <c r="Q50" s="147"/>
      <c r="R50" s="758"/>
      <c r="S50" s="759"/>
      <c r="T50" s="607"/>
      <c r="U50" s="608"/>
      <c r="V50" s="608"/>
      <c r="W50" s="608"/>
      <c r="X50" s="608"/>
      <c r="Y50" s="716"/>
      <c r="Z50" s="608"/>
      <c r="AA50" s="608"/>
      <c r="AB50" s="608"/>
      <c r="AC50" s="609"/>
      <c r="AD50" s="793"/>
      <c r="AE50" s="795"/>
      <c r="AF50" s="794"/>
      <c r="AG50" s="144" t="s">
        <v>265</v>
      </c>
      <c r="AH50" s="145"/>
      <c r="AI50" s="145"/>
      <c r="AJ50" s="145"/>
      <c r="AK50" s="789"/>
      <c r="AL50" s="789"/>
      <c r="AM50" s="789"/>
      <c r="AN50" s="789"/>
      <c r="AO50" s="789"/>
      <c r="AP50" s="789"/>
      <c r="AQ50" s="789"/>
      <c r="AR50" s="789"/>
      <c r="AS50" s="789"/>
      <c r="AT50" s="789"/>
      <c r="AU50" s="789"/>
      <c r="AV50" s="789"/>
      <c r="AW50" s="789"/>
      <c r="AX50" s="789"/>
      <c r="AY50" s="789"/>
      <c r="AZ50" s="789"/>
      <c r="BA50" s="789"/>
      <c r="BB50" s="789"/>
      <c r="BC50" s="789"/>
      <c r="BD50" s="789"/>
      <c r="BE50" s="789"/>
      <c r="BF50" s="789"/>
      <c r="BG50" s="789"/>
      <c r="BH50" s="789"/>
      <c r="BI50" s="789"/>
      <c r="BJ50" s="789"/>
      <c r="BK50" s="789"/>
      <c r="BL50" s="789"/>
      <c r="BM50" s="790"/>
      <c r="BN50" s="92"/>
      <c r="BR50" s="322"/>
      <c r="BS50" s="322"/>
      <c r="BT50" s="322"/>
    </row>
    <row r="51" spans="2:72" ht="18" customHeight="1">
      <c r="B51" s="46"/>
      <c r="C51" s="752"/>
      <c r="D51" s="753"/>
      <c r="E51" s="146" t="s">
        <v>232</v>
      </c>
      <c r="F51" s="147"/>
      <c r="G51" s="147"/>
      <c r="H51" s="147"/>
      <c r="I51" s="147"/>
      <c r="J51" s="148"/>
      <c r="K51" s="146"/>
      <c r="L51" s="147"/>
      <c r="M51" s="147"/>
      <c r="N51" s="147"/>
      <c r="O51" s="147"/>
      <c r="P51" s="147"/>
      <c r="Q51" s="147"/>
      <c r="R51" s="760">
        <v>2</v>
      </c>
      <c r="S51" s="761"/>
      <c r="T51" s="717"/>
      <c r="U51" s="718"/>
      <c r="V51" s="718"/>
      <c r="W51" s="718"/>
      <c r="X51" s="718"/>
      <c r="Y51" s="719"/>
      <c r="Z51" s="718"/>
      <c r="AA51" s="718"/>
      <c r="AB51" s="718"/>
      <c r="AC51" s="720"/>
      <c r="AD51" s="793"/>
      <c r="AE51" s="795"/>
      <c r="AF51" s="794"/>
      <c r="AG51" s="144" t="s">
        <v>269</v>
      </c>
      <c r="AH51" s="145"/>
      <c r="AI51" s="145"/>
      <c r="AJ51" s="145"/>
      <c r="AK51" s="789"/>
      <c r="AL51" s="789"/>
      <c r="AM51" s="789"/>
      <c r="AN51" s="789"/>
      <c r="AO51" s="789"/>
      <c r="AP51" s="789"/>
      <c r="AQ51" s="789"/>
      <c r="AR51" s="789"/>
      <c r="AS51" s="789"/>
      <c r="AT51" s="789"/>
      <c r="AU51" s="789"/>
      <c r="AV51" s="789"/>
      <c r="AW51" s="790"/>
      <c r="AX51" s="144" t="s">
        <v>262</v>
      </c>
      <c r="AY51" s="145"/>
      <c r="AZ51" s="145"/>
      <c r="BA51" s="789"/>
      <c r="BB51" s="789"/>
      <c r="BC51" s="789"/>
      <c r="BD51" s="789"/>
      <c r="BE51" s="789"/>
      <c r="BF51" s="789"/>
      <c r="BG51" s="789"/>
      <c r="BH51" s="789"/>
      <c r="BI51" s="789"/>
      <c r="BJ51" s="789"/>
      <c r="BK51" s="789"/>
      <c r="BL51" s="789"/>
      <c r="BM51" s="790"/>
      <c r="BN51" s="92"/>
      <c r="BR51" s="322"/>
      <c r="BS51" s="322"/>
      <c r="BT51" s="322"/>
    </row>
    <row r="52" spans="2:72" ht="18" customHeight="1">
      <c r="B52" s="46"/>
      <c r="C52" s="752"/>
      <c r="D52" s="753"/>
      <c r="E52" s="149"/>
      <c r="F52" s="150"/>
      <c r="G52" s="150"/>
      <c r="H52" s="150"/>
      <c r="I52" s="150"/>
      <c r="J52" s="151"/>
      <c r="K52" s="149"/>
      <c r="L52" s="150"/>
      <c r="M52" s="150"/>
      <c r="N52" s="150"/>
      <c r="O52" s="150"/>
      <c r="P52" s="147"/>
      <c r="Q52" s="150"/>
      <c r="R52" s="758"/>
      <c r="S52" s="759"/>
      <c r="T52" s="607"/>
      <c r="U52" s="608"/>
      <c r="V52" s="608"/>
      <c r="W52" s="608"/>
      <c r="X52" s="608"/>
      <c r="Y52" s="716"/>
      <c r="Z52" s="608"/>
      <c r="AA52" s="608"/>
      <c r="AB52" s="608"/>
      <c r="AC52" s="609"/>
      <c r="AD52" s="793"/>
      <c r="AE52" s="795"/>
      <c r="AF52" s="794"/>
      <c r="AG52" s="144" t="s">
        <v>265</v>
      </c>
      <c r="AH52" s="145"/>
      <c r="AI52" s="145"/>
      <c r="AJ52" s="145"/>
      <c r="AK52" s="789"/>
      <c r="AL52" s="789"/>
      <c r="AM52" s="789"/>
      <c r="AN52" s="789"/>
      <c r="AO52" s="789"/>
      <c r="AP52" s="789"/>
      <c r="AQ52" s="789"/>
      <c r="AR52" s="789"/>
      <c r="AS52" s="789"/>
      <c r="AT52" s="789"/>
      <c r="AU52" s="789"/>
      <c r="AV52" s="789"/>
      <c r="AW52" s="789"/>
      <c r="AX52" s="789"/>
      <c r="AY52" s="789"/>
      <c r="AZ52" s="789"/>
      <c r="BA52" s="789"/>
      <c r="BB52" s="789"/>
      <c r="BC52" s="789"/>
      <c r="BD52" s="789"/>
      <c r="BE52" s="789"/>
      <c r="BF52" s="789"/>
      <c r="BG52" s="789"/>
      <c r="BH52" s="789"/>
      <c r="BI52" s="789"/>
      <c r="BJ52" s="789"/>
      <c r="BK52" s="789"/>
      <c r="BL52" s="789"/>
      <c r="BM52" s="790"/>
      <c r="BN52" s="92"/>
      <c r="BR52" s="322"/>
      <c r="BS52" s="322"/>
      <c r="BT52" s="322"/>
    </row>
    <row r="53" spans="2:72" ht="18" customHeight="1">
      <c r="B53" s="46"/>
      <c r="C53" s="752"/>
      <c r="D53" s="753"/>
      <c r="E53" s="76" t="s">
        <v>233</v>
      </c>
      <c r="F53" s="77"/>
      <c r="G53" s="77"/>
      <c r="H53" s="77"/>
      <c r="I53" s="77"/>
      <c r="J53" s="77"/>
      <c r="K53" s="77"/>
      <c r="L53" s="77"/>
      <c r="M53" s="77"/>
      <c r="N53" s="77"/>
      <c r="O53" s="77"/>
      <c r="P53" s="77"/>
      <c r="Q53" s="77"/>
      <c r="R53" s="76"/>
      <c r="S53" s="78"/>
      <c r="T53" s="705"/>
      <c r="U53" s="706"/>
      <c r="V53" s="706"/>
      <c r="W53" s="706"/>
      <c r="X53" s="707"/>
      <c r="Y53" s="710"/>
      <c r="Z53" s="711"/>
      <c r="AA53" s="711"/>
      <c r="AB53" s="711"/>
      <c r="AC53" s="712"/>
      <c r="AD53" s="810"/>
      <c r="AE53" s="811"/>
      <c r="AF53" s="812"/>
      <c r="AG53" s="74" t="s">
        <v>270</v>
      </c>
      <c r="AH53" s="75"/>
      <c r="AI53" s="75"/>
      <c r="AJ53" s="75"/>
      <c r="AK53" s="786"/>
      <c r="AL53" s="786"/>
      <c r="AM53" s="786"/>
      <c r="AN53" s="786"/>
      <c r="AO53" s="786"/>
      <c r="AP53" s="786"/>
      <c r="AQ53" s="786"/>
      <c r="AR53" s="786"/>
      <c r="AS53" s="786"/>
      <c r="AT53" s="786"/>
      <c r="AU53" s="786"/>
      <c r="AV53" s="786"/>
      <c r="AW53" s="787"/>
      <c r="AX53" s="74" t="s">
        <v>262</v>
      </c>
      <c r="AY53" s="75"/>
      <c r="AZ53" s="75"/>
      <c r="BA53" s="786"/>
      <c r="BB53" s="786"/>
      <c r="BC53" s="786"/>
      <c r="BD53" s="786"/>
      <c r="BE53" s="786"/>
      <c r="BF53" s="786"/>
      <c r="BG53" s="786"/>
      <c r="BH53" s="786"/>
      <c r="BI53" s="786"/>
      <c r="BJ53" s="786"/>
      <c r="BK53" s="786"/>
      <c r="BL53" s="786"/>
      <c r="BM53" s="787"/>
      <c r="BN53" s="92"/>
      <c r="BR53" s="322">
        <v>6</v>
      </c>
      <c r="BS53" s="324">
        <f>COUNTA(I54)+COUNTA(T53)+COUNTA(Y53)+COUNTA(AD53)+COUNTA(AK53)+COUNTA(BA53)</f>
        <v>0</v>
      </c>
      <c r="BT53" s="324">
        <f>BR53-BS53</f>
        <v>6</v>
      </c>
    </row>
    <row r="54" spans="2:72" ht="18" customHeight="1">
      <c r="B54" s="46"/>
      <c r="C54" s="752"/>
      <c r="D54" s="753"/>
      <c r="E54" s="83" t="s">
        <v>234</v>
      </c>
      <c r="F54" s="44"/>
      <c r="G54" s="44"/>
      <c r="H54" s="44"/>
      <c r="I54" s="645"/>
      <c r="J54" s="645"/>
      <c r="K54" s="645"/>
      <c r="L54" s="645"/>
      <c r="M54" s="645"/>
      <c r="N54" s="645"/>
      <c r="O54" s="645"/>
      <c r="P54" s="44" t="s">
        <v>42</v>
      </c>
      <c r="Q54" s="44"/>
      <c r="R54" s="83"/>
      <c r="S54" s="84"/>
      <c r="T54" s="708"/>
      <c r="U54" s="645"/>
      <c r="V54" s="645"/>
      <c r="W54" s="645"/>
      <c r="X54" s="709"/>
      <c r="Y54" s="713"/>
      <c r="Z54" s="714"/>
      <c r="AA54" s="714"/>
      <c r="AB54" s="714"/>
      <c r="AC54" s="715"/>
      <c r="AD54" s="461"/>
      <c r="AE54" s="426"/>
      <c r="AF54" s="813"/>
      <c r="AG54" s="74" t="s">
        <v>265</v>
      </c>
      <c r="AH54" s="75"/>
      <c r="AI54" s="75"/>
      <c r="AJ54" s="75"/>
      <c r="AK54" s="615" t="s">
        <v>577</v>
      </c>
      <c r="AL54" s="615"/>
      <c r="AM54" s="615"/>
      <c r="AN54" s="615"/>
      <c r="AO54" s="615"/>
      <c r="AP54" s="615"/>
      <c r="AQ54" s="615"/>
      <c r="AR54" s="615"/>
      <c r="AS54" s="615"/>
      <c r="AT54" s="615"/>
      <c r="AU54" s="615"/>
      <c r="AV54" s="615"/>
      <c r="AW54" s="615"/>
      <c r="AX54" s="615"/>
      <c r="AY54" s="615"/>
      <c r="AZ54" s="615"/>
      <c r="BA54" s="615"/>
      <c r="BB54" s="615"/>
      <c r="BC54" s="615"/>
      <c r="BD54" s="615"/>
      <c r="BE54" s="615"/>
      <c r="BF54" s="615"/>
      <c r="BG54" s="615"/>
      <c r="BH54" s="615"/>
      <c r="BI54" s="615"/>
      <c r="BJ54" s="615"/>
      <c r="BK54" s="615"/>
      <c r="BL54" s="615"/>
      <c r="BM54" s="785"/>
      <c r="BN54" s="92"/>
      <c r="BR54" s="322"/>
      <c r="BS54" s="322"/>
      <c r="BT54" s="322"/>
    </row>
    <row r="55" spans="2:72" ht="18" customHeight="1">
      <c r="B55" s="46"/>
      <c r="C55" s="752"/>
      <c r="D55" s="753"/>
      <c r="E55" s="81" t="s">
        <v>235</v>
      </c>
      <c r="R55" s="81"/>
      <c r="S55" s="82"/>
      <c r="T55" s="705"/>
      <c r="U55" s="706"/>
      <c r="V55" s="706"/>
      <c r="W55" s="706"/>
      <c r="X55" s="707"/>
      <c r="Y55" s="710"/>
      <c r="Z55" s="711"/>
      <c r="AA55" s="711"/>
      <c r="AB55" s="711"/>
      <c r="AC55" s="712"/>
      <c r="AD55" s="810"/>
      <c r="AE55" s="811"/>
      <c r="AF55" s="812"/>
      <c r="AG55" s="74" t="s">
        <v>270</v>
      </c>
      <c r="AH55" s="75"/>
      <c r="AI55" s="75"/>
      <c r="AJ55" s="75"/>
      <c r="AK55" s="786"/>
      <c r="AL55" s="786"/>
      <c r="AM55" s="786"/>
      <c r="AN55" s="786"/>
      <c r="AO55" s="786"/>
      <c r="AP55" s="786"/>
      <c r="AQ55" s="786"/>
      <c r="AR55" s="786"/>
      <c r="AS55" s="786"/>
      <c r="AT55" s="786"/>
      <c r="AU55" s="786"/>
      <c r="AV55" s="786"/>
      <c r="AW55" s="787"/>
      <c r="AX55" s="74" t="s">
        <v>262</v>
      </c>
      <c r="AY55" s="75"/>
      <c r="AZ55" s="75"/>
      <c r="BA55" s="786"/>
      <c r="BB55" s="786"/>
      <c r="BC55" s="786"/>
      <c r="BD55" s="786"/>
      <c r="BE55" s="786"/>
      <c r="BF55" s="786"/>
      <c r="BG55" s="786"/>
      <c r="BH55" s="786"/>
      <c r="BI55" s="786"/>
      <c r="BJ55" s="786"/>
      <c r="BK55" s="786"/>
      <c r="BL55" s="786"/>
      <c r="BM55" s="787"/>
      <c r="BN55" s="92"/>
      <c r="BR55" s="322">
        <v>6</v>
      </c>
      <c r="BS55" s="324">
        <f>COUNTA(I56)+COUNTA(T55)+COUNTA(Y55)+COUNTA(AD55)+COUNTA(AK55)+COUNTA(BA55)</f>
        <v>0</v>
      </c>
      <c r="BT55" s="324">
        <f>BR55-BS55</f>
        <v>6</v>
      </c>
    </row>
    <row r="56" spans="2:72" ht="18" customHeight="1">
      <c r="B56" s="46"/>
      <c r="C56" s="754"/>
      <c r="D56" s="755"/>
      <c r="E56" s="83" t="s">
        <v>236</v>
      </c>
      <c r="F56" s="44"/>
      <c r="G56" s="44"/>
      <c r="H56" s="44"/>
      <c r="I56" s="645"/>
      <c r="J56" s="645"/>
      <c r="K56" s="645"/>
      <c r="L56" s="645"/>
      <c r="M56" s="645"/>
      <c r="N56" s="645"/>
      <c r="O56" s="645"/>
      <c r="P56" s="44" t="s">
        <v>42</v>
      </c>
      <c r="Q56" s="44"/>
      <c r="R56" s="83"/>
      <c r="S56" s="84"/>
      <c r="T56" s="708"/>
      <c r="U56" s="645"/>
      <c r="V56" s="645"/>
      <c r="W56" s="645"/>
      <c r="X56" s="709"/>
      <c r="Y56" s="713"/>
      <c r="Z56" s="714"/>
      <c r="AA56" s="714"/>
      <c r="AB56" s="714"/>
      <c r="AC56" s="715"/>
      <c r="AD56" s="461"/>
      <c r="AE56" s="426"/>
      <c r="AF56" s="813"/>
      <c r="AG56" s="74" t="s">
        <v>265</v>
      </c>
      <c r="AH56" s="75"/>
      <c r="AI56" s="75"/>
      <c r="AJ56" s="75"/>
      <c r="AK56" s="615" t="s">
        <v>577</v>
      </c>
      <c r="AL56" s="615"/>
      <c r="AM56" s="615"/>
      <c r="AN56" s="615"/>
      <c r="AO56" s="615"/>
      <c r="AP56" s="615"/>
      <c r="AQ56" s="615"/>
      <c r="AR56" s="615"/>
      <c r="AS56" s="615"/>
      <c r="AT56" s="615"/>
      <c r="AU56" s="615"/>
      <c r="AV56" s="615"/>
      <c r="AW56" s="615"/>
      <c r="AX56" s="615"/>
      <c r="AY56" s="615"/>
      <c r="AZ56" s="615"/>
      <c r="BA56" s="615"/>
      <c r="BB56" s="615"/>
      <c r="BC56" s="615"/>
      <c r="BD56" s="615"/>
      <c r="BE56" s="615"/>
      <c r="BF56" s="615"/>
      <c r="BG56" s="615"/>
      <c r="BH56" s="615"/>
      <c r="BI56" s="615"/>
      <c r="BJ56" s="615"/>
      <c r="BK56" s="615"/>
      <c r="BL56" s="615"/>
      <c r="BM56" s="785"/>
      <c r="BN56" s="92"/>
      <c r="BR56" s="322"/>
      <c r="BS56" s="322"/>
      <c r="BT56" s="322"/>
    </row>
    <row r="57" spans="2:72" ht="18" customHeight="1">
      <c r="B57" s="46"/>
      <c r="E57" s="38" t="s">
        <v>277</v>
      </c>
      <c r="BN57" s="92"/>
      <c r="BR57" s="322"/>
      <c r="BS57" s="322"/>
      <c r="BT57" s="322"/>
    </row>
    <row r="58" spans="2:72" ht="18" customHeight="1">
      <c r="B58" s="46"/>
      <c r="C58" s="821" t="s">
        <v>237</v>
      </c>
      <c r="D58" s="424"/>
      <c r="E58" s="424"/>
      <c r="F58" s="424"/>
      <c r="G58" s="424"/>
      <c r="H58" s="424"/>
      <c r="I58" s="424"/>
      <c r="J58" s="424"/>
      <c r="K58" s="424"/>
      <c r="L58" s="424"/>
      <c r="M58" s="686"/>
      <c r="N58" s="74" t="s">
        <v>238</v>
      </c>
      <c r="O58" s="75"/>
      <c r="P58" s="75"/>
      <c r="Q58" s="75"/>
      <c r="R58" s="75"/>
      <c r="S58" s="75"/>
      <c r="T58" s="75"/>
      <c r="U58" s="75"/>
      <c r="V58" s="75"/>
      <c r="W58" s="75"/>
      <c r="X58" s="75"/>
      <c r="Y58" s="75"/>
      <c r="Z58" s="75"/>
      <c r="AA58" s="75"/>
      <c r="AB58" s="75"/>
      <c r="AC58" s="75"/>
      <c r="AD58" s="75"/>
      <c r="AE58" s="75"/>
      <c r="AF58" s="75"/>
      <c r="AG58" s="682" t="s">
        <v>552</v>
      </c>
      <c r="AH58" s="683"/>
      <c r="AI58" s="683"/>
      <c r="AJ58" s="683"/>
      <c r="AK58" s="683"/>
      <c r="AL58" s="683"/>
      <c r="AM58" s="683"/>
      <c r="AN58" s="683"/>
      <c r="AO58" s="683"/>
      <c r="AP58" s="683"/>
      <c r="AQ58" s="683"/>
      <c r="AR58" s="683"/>
      <c r="AS58" s="683"/>
      <c r="AT58" s="683"/>
      <c r="AU58" s="683"/>
      <c r="AV58" s="683"/>
      <c r="AW58" s="683"/>
      <c r="AX58" s="683"/>
      <c r="AY58" s="683"/>
      <c r="AZ58" s="683"/>
      <c r="BA58" s="683"/>
      <c r="BB58" s="683"/>
      <c r="BC58" s="683"/>
      <c r="BD58" s="683"/>
      <c r="BE58" s="683"/>
      <c r="BF58" s="683"/>
      <c r="BG58" s="683"/>
      <c r="BH58" s="683"/>
      <c r="BI58" s="683"/>
      <c r="BJ58" s="683"/>
      <c r="BK58" s="683"/>
      <c r="BL58" s="683"/>
      <c r="BM58" s="684"/>
      <c r="BN58" s="92"/>
      <c r="BR58" s="318">
        <v>1</v>
      </c>
      <c r="BS58" s="318">
        <f>IF(OR(AG58="（有無を選択して下さい）",AG58=""),0,COUNTA(AG58))</f>
        <v>0</v>
      </c>
      <c r="BT58" s="318">
        <f>BR58-BS58</f>
        <v>1</v>
      </c>
    </row>
    <row r="59" spans="2:72" ht="18" customHeight="1">
      <c r="B59" s="46"/>
      <c r="C59" s="576"/>
      <c r="D59" s="400"/>
      <c r="E59" s="400"/>
      <c r="F59" s="400"/>
      <c r="G59" s="400"/>
      <c r="H59" s="400"/>
      <c r="I59" s="400"/>
      <c r="J59" s="400"/>
      <c r="K59" s="400"/>
      <c r="L59" s="400"/>
      <c r="M59" s="401"/>
      <c r="N59" s="74" t="s">
        <v>239</v>
      </c>
      <c r="O59" s="75"/>
      <c r="P59" s="75"/>
      <c r="Q59" s="75"/>
      <c r="R59" s="75"/>
      <c r="S59" s="75"/>
      <c r="T59" s="75"/>
      <c r="U59" s="75"/>
      <c r="V59" s="75"/>
      <c r="W59" s="75"/>
      <c r="X59" s="75"/>
      <c r="Y59" s="75"/>
      <c r="Z59" s="75"/>
      <c r="AA59" s="75"/>
      <c r="AB59" s="75"/>
      <c r="AC59" s="75"/>
      <c r="AD59" s="75"/>
      <c r="AE59" s="75"/>
      <c r="AF59" s="75"/>
      <c r="AG59" s="682" t="s">
        <v>552</v>
      </c>
      <c r="AH59" s="683"/>
      <c r="AI59" s="683"/>
      <c r="AJ59" s="683"/>
      <c r="AK59" s="683"/>
      <c r="AL59" s="683"/>
      <c r="AM59" s="683"/>
      <c r="AN59" s="683"/>
      <c r="AO59" s="683"/>
      <c r="AP59" s="683"/>
      <c r="AQ59" s="683"/>
      <c r="AR59" s="683"/>
      <c r="AS59" s="683"/>
      <c r="AT59" s="683"/>
      <c r="AU59" s="683"/>
      <c r="AV59" s="683"/>
      <c r="AW59" s="683"/>
      <c r="AX59" s="683"/>
      <c r="AY59" s="683"/>
      <c r="AZ59" s="683"/>
      <c r="BA59" s="683"/>
      <c r="BB59" s="683"/>
      <c r="BC59" s="683"/>
      <c r="BD59" s="683"/>
      <c r="BE59" s="683"/>
      <c r="BF59" s="683"/>
      <c r="BG59" s="683"/>
      <c r="BH59" s="683"/>
      <c r="BI59" s="683"/>
      <c r="BJ59" s="683"/>
      <c r="BK59" s="683"/>
      <c r="BL59" s="683"/>
      <c r="BM59" s="684"/>
      <c r="BN59" s="92"/>
      <c r="BR59" s="318">
        <v>1</v>
      </c>
      <c r="BS59" s="318">
        <f t="shared" ref="BS59:BS61" si="2">IF(OR(AG59="（有無を選択して下さい）",AG59=""),0,COUNTA(AG59))</f>
        <v>0</v>
      </c>
      <c r="BT59" s="318">
        <f t="shared" ref="BT59:BT61" si="3">BR59-BS59</f>
        <v>1</v>
      </c>
    </row>
    <row r="60" spans="2:72" ht="18" customHeight="1">
      <c r="B60" s="46"/>
      <c r="C60" s="576"/>
      <c r="D60" s="400"/>
      <c r="E60" s="400"/>
      <c r="F60" s="400"/>
      <c r="G60" s="400"/>
      <c r="H60" s="400"/>
      <c r="I60" s="400"/>
      <c r="J60" s="400"/>
      <c r="K60" s="400"/>
      <c r="L60" s="400"/>
      <c r="M60" s="401"/>
      <c r="N60" s="74" t="s">
        <v>240</v>
      </c>
      <c r="O60" s="75"/>
      <c r="P60" s="75"/>
      <c r="Q60" s="75"/>
      <c r="R60" s="75"/>
      <c r="S60" s="75"/>
      <c r="T60" s="75"/>
      <c r="U60" s="75"/>
      <c r="V60" s="75"/>
      <c r="W60" s="75"/>
      <c r="X60" s="75"/>
      <c r="Y60" s="75"/>
      <c r="Z60" s="75"/>
      <c r="AA60" s="75"/>
      <c r="AB60" s="75"/>
      <c r="AC60" s="75"/>
      <c r="AD60" s="75"/>
      <c r="AE60" s="75"/>
      <c r="AF60" s="75"/>
      <c r="AG60" s="682" t="s">
        <v>552</v>
      </c>
      <c r="AH60" s="683"/>
      <c r="AI60" s="683"/>
      <c r="AJ60" s="683"/>
      <c r="AK60" s="683"/>
      <c r="AL60" s="683"/>
      <c r="AM60" s="683"/>
      <c r="AN60" s="683"/>
      <c r="AO60" s="683"/>
      <c r="AP60" s="683"/>
      <c r="AQ60" s="683"/>
      <c r="AR60" s="683"/>
      <c r="AS60" s="683"/>
      <c r="AT60" s="683"/>
      <c r="AU60" s="683"/>
      <c r="AV60" s="683"/>
      <c r="AW60" s="683"/>
      <c r="AX60" s="683"/>
      <c r="AY60" s="683"/>
      <c r="AZ60" s="683"/>
      <c r="BA60" s="683"/>
      <c r="BB60" s="683"/>
      <c r="BC60" s="683"/>
      <c r="BD60" s="683"/>
      <c r="BE60" s="683"/>
      <c r="BF60" s="683"/>
      <c r="BG60" s="683"/>
      <c r="BH60" s="683"/>
      <c r="BI60" s="683"/>
      <c r="BJ60" s="683"/>
      <c r="BK60" s="683"/>
      <c r="BL60" s="683"/>
      <c r="BM60" s="684"/>
      <c r="BN60" s="92"/>
      <c r="BR60" s="318">
        <v>1</v>
      </c>
      <c r="BS60" s="318">
        <f t="shared" si="2"/>
        <v>0</v>
      </c>
      <c r="BT60" s="318">
        <f t="shared" si="3"/>
        <v>1</v>
      </c>
    </row>
    <row r="61" spans="2:72" ht="18" customHeight="1">
      <c r="B61" s="46"/>
      <c r="C61" s="576"/>
      <c r="D61" s="400"/>
      <c r="E61" s="400"/>
      <c r="F61" s="400"/>
      <c r="G61" s="400"/>
      <c r="H61" s="400"/>
      <c r="I61" s="400"/>
      <c r="J61" s="400"/>
      <c r="K61" s="400"/>
      <c r="L61" s="400"/>
      <c r="M61" s="401"/>
      <c r="N61" s="76" t="s">
        <v>241</v>
      </c>
      <c r="O61" s="77"/>
      <c r="P61" s="77"/>
      <c r="Q61" s="77"/>
      <c r="R61" s="77"/>
      <c r="S61" s="77"/>
      <c r="T61" s="77"/>
      <c r="U61" s="77"/>
      <c r="V61" s="77"/>
      <c r="W61" s="77"/>
      <c r="X61" s="77"/>
      <c r="Y61" s="77"/>
      <c r="Z61" s="77"/>
      <c r="AA61" s="77"/>
      <c r="AB61" s="77"/>
      <c r="AC61" s="77"/>
      <c r="AD61" s="77"/>
      <c r="AE61" s="77"/>
      <c r="AF61" s="78"/>
      <c r="AG61" s="682" t="s">
        <v>552</v>
      </c>
      <c r="AH61" s="683"/>
      <c r="AI61" s="683"/>
      <c r="AJ61" s="683"/>
      <c r="AK61" s="683"/>
      <c r="AL61" s="683"/>
      <c r="AM61" s="683"/>
      <c r="AN61" s="683"/>
      <c r="AO61" s="683"/>
      <c r="AP61" s="683"/>
      <c r="AQ61" s="683"/>
      <c r="AR61" s="683"/>
      <c r="AS61" s="683"/>
      <c r="AT61" s="683"/>
      <c r="AU61" s="683"/>
      <c r="AV61" s="683"/>
      <c r="AW61" s="683"/>
      <c r="AX61" s="683"/>
      <c r="AY61" s="683"/>
      <c r="AZ61" s="683"/>
      <c r="BA61" s="683"/>
      <c r="BB61" s="683"/>
      <c r="BC61" s="683"/>
      <c r="BD61" s="683"/>
      <c r="BE61" s="683"/>
      <c r="BF61" s="683"/>
      <c r="BG61" s="683"/>
      <c r="BH61" s="683"/>
      <c r="BI61" s="683"/>
      <c r="BJ61" s="683"/>
      <c r="BK61" s="683"/>
      <c r="BL61" s="683"/>
      <c r="BM61" s="684"/>
      <c r="BN61" s="92"/>
      <c r="BR61" s="318">
        <v>1</v>
      </c>
      <c r="BS61" s="318">
        <f t="shared" si="2"/>
        <v>0</v>
      </c>
      <c r="BT61" s="318">
        <f t="shared" si="3"/>
        <v>1</v>
      </c>
    </row>
    <row r="62" spans="2:72" ht="18" customHeight="1">
      <c r="B62" s="46"/>
      <c r="C62" s="576"/>
      <c r="D62" s="400"/>
      <c r="E62" s="400"/>
      <c r="F62" s="400"/>
      <c r="G62" s="400"/>
      <c r="H62" s="400"/>
      <c r="I62" s="400"/>
      <c r="J62" s="400"/>
      <c r="K62" s="400"/>
      <c r="L62" s="400"/>
      <c r="M62" s="401"/>
      <c r="N62" s="81"/>
      <c r="AF62" s="82"/>
      <c r="AG62" s="74" t="s">
        <v>267</v>
      </c>
      <c r="AH62" s="75"/>
      <c r="AI62" s="75"/>
      <c r="AJ62" s="75"/>
      <c r="AK62" s="822"/>
      <c r="AL62" s="822"/>
      <c r="AM62" s="822"/>
      <c r="AN62" s="822"/>
      <c r="AO62" s="822"/>
      <c r="AP62" s="75" t="s">
        <v>272</v>
      </c>
      <c r="AQ62" s="75"/>
      <c r="AR62" s="75"/>
      <c r="AS62" s="75" t="s">
        <v>274</v>
      </c>
      <c r="AT62" s="75"/>
      <c r="AU62" s="75"/>
      <c r="AV62" s="75"/>
      <c r="AW62" s="75"/>
      <c r="AX62" s="822"/>
      <c r="AY62" s="822"/>
      <c r="AZ62" s="822"/>
      <c r="BA62" s="822"/>
      <c r="BB62" s="822"/>
      <c r="BC62" s="75" t="s">
        <v>55</v>
      </c>
      <c r="BD62" s="75"/>
      <c r="BE62" s="75"/>
      <c r="BF62" s="75"/>
      <c r="BG62" s="75"/>
      <c r="BH62" s="75"/>
      <c r="BI62" s="75"/>
      <c r="BJ62" s="75"/>
      <c r="BK62" s="75"/>
      <c r="BL62" s="75"/>
      <c r="BM62" s="101"/>
      <c r="BN62" s="92"/>
      <c r="BR62" s="318">
        <v>2</v>
      </c>
      <c r="BS62" s="318">
        <f>IF(OR(AG61="（有無を選択して下さい）",AG61="",AG61="無"),2,COUNTA(AK62)+COUNTA(AX62))</f>
        <v>2</v>
      </c>
      <c r="BT62" s="318">
        <f>BR62-BS62</f>
        <v>0</v>
      </c>
    </row>
    <row r="63" spans="2:72" ht="18" customHeight="1">
      <c r="B63" s="46"/>
      <c r="C63" s="576"/>
      <c r="D63" s="400"/>
      <c r="E63" s="400"/>
      <c r="F63" s="400"/>
      <c r="G63" s="400"/>
      <c r="H63" s="400"/>
      <c r="I63" s="400"/>
      <c r="J63" s="400"/>
      <c r="K63" s="400"/>
      <c r="L63" s="400"/>
      <c r="M63" s="401"/>
      <c r="N63" s="83"/>
      <c r="O63" s="44"/>
      <c r="P63" s="44"/>
      <c r="Q63" s="44"/>
      <c r="R63" s="44"/>
      <c r="S63" s="44"/>
      <c r="T63" s="44"/>
      <c r="U63" s="44"/>
      <c r="V63" s="44"/>
      <c r="W63" s="44"/>
      <c r="X63" s="44"/>
      <c r="Y63" s="44"/>
      <c r="Z63" s="44"/>
      <c r="AA63" s="44"/>
      <c r="AB63" s="44"/>
      <c r="AC63" s="44"/>
      <c r="AD63" s="44"/>
      <c r="AE63" s="44"/>
      <c r="AF63" s="84"/>
      <c r="AG63" s="74" t="s">
        <v>271</v>
      </c>
      <c r="AH63" s="75"/>
      <c r="AI63" s="75"/>
      <c r="AJ63" s="75"/>
      <c r="AK63" s="822"/>
      <c r="AL63" s="822"/>
      <c r="AM63" s="822"/>
      <c r="AN63" s="822"/>
      <c r="AO63" s="822"/>
      <c r="AP63" s="75" t="s">
        <v>273</v>
      </c>
      <c r="AQ63" s="75"/>
      <c r="AR63" s="75"/>
      <c r="AS63" s="75" t="s">
        <v>275</v>
      </c>
      <c r="AT63" s="75"/>
      <c r="AU63" s="75"/>
      <c r="AV63" s="75"/>
      <c r="AW63" s="75"/>
      <c r="AX63" s="822"/>
      <c r="AY63" s="822"/>
      <c r="AZ63" s="822"/>
      <c r="BA63" s="822"/>
      <c r="BB63" s="822"/>
      <c r="BC63" s="75" t="s">
        <v>57</v>
      </c>
      <c r="BD63" s="75"/>
      <c r="BE63" s="75"/>
      <c r="BF63" s="75"/>
      <c r="BG63" s="75"/>
      <c r="BH63" s="75"/>
      <c r="BI63" s="75"/>
      <c r="BJ63" s="75"/>
      <c r="BK63" s="75"/>
      <c r="BL63" s="75"/>
      <c r="BM63" s="101"/>
      <c r="BN63" s="92"/>
      <c r="BR63" s="318">
        <v>2</v>
      </c>
      <c r="BS63" s="318">
        <f>IF(OR(AG61="（有無を選択して下さい）",AG61="",AG61="無"),2,COUNTA(AK63)+COUNTA(AX63))</f>
        <v>2</v>
      </c>
      <c r="BT63" s="318">
        <f>BR63-BS63</f>
        <v>0</v>
      </c>
    </row>
    <row r="64" spans="2:72" ht="18" customHeight="1">
      <c r="B64" s="46"/>
      <c r="C64" s="603"/>
      <c r="D64" s="403"/>
      <c r="E64" s="403"/>
      <c r="F64" s="403"/>
      <c r="G64" s="403"/>
      <c r="H64" s="403"/>
      <c r="I64" s="403"/>
      <c r="J64" s="403"/>
      <c r="K64" s="403"/>
      <c r="L64" s="403"/>
      <c r="M64" s="404"/>
      <c r="N64" s="74" t="s">
        <v>242</v>
      </c>
      <c r="O64" s="75"/>
      <c r="P64" s="75"/>
      <c r="Q64" s="75"/>
      <c r="R64" s="75"/>
      <c r="S64" s="75"/>
      <c r="T64" s="75"/>
      <c r="U64" s="75"/>
      <c r="V64" s="75"/>
      <c r="W64" s="75"/>
      <c r="X64" s="75"/>
      <c r="Y64" s="75"/>
      <c r="Z64" s="75"/>
      <c r="AA64" s="75"/>
      <c r="AB64" s="75"/>
      <c r="AC64" s="75"/>
      <c r="AD64" s="75"/>
      <c r="AE64" s="75"/>
      <c r="AF64" s="75"/>
      <c r="AG64" s="774"/>
      <c r="AH64" s="775"/>
      <c r="AI64" s="775"/>
      <c r="AJ64" s="775"/>
      <c r="AK64" s="775"/>
      <c r="AL64" s="775"/>
      <c r="AM64" s="775"/>
      <c r="AN64" s="775"/>
      <c r="AO64" s="775"/>
      <c r="AP64" s="775"/>
      <c r="AQ64" s="775"/>
      <c r="AR64" s="775"/>
      <c r="AS64" s="775"/>
      <c r="AT64" s="775"/>
      <c r="AU64" s="775"/>
      <c r="AV64" s="775"/>
      <c r="AW64" s="775"/>
      <c r="AX64" s="775"/>
      <c r="AY64" s="775"/>
      <c r="AZ64" s="775"/>
      <c r="BA64" s="775"/>
      <c r="BB64" s="775"/>
      <c r="BC64" s="775"/>
      <c r="BD64" s="775"/>
      <c r="BE64" s="775"/>
      <c r="BF64" s="775"/>
      <c r="BG64" s="775"/>
      <c r="BH64" s="775"/>
      <c r="BI64" s="775"/>
      <c r="BJ64" s="775"/>
      <c r="BK64" s="775"/>
      <c r="BL64" s="775"/>
      <c r="BM64" s="776"/>
      <c r="BN64" s="92"/>
      <c r="BR64" s="322"/>
      <c r="BS64" s="322"/>
      <c r="BT64" s="322"/>
    </row>
    <row r="65" spans="2:72" ht="18" customHeight="1">
      <c r="B65" s="46"/>
      <c r="C65" s="106"/>
      <c r="D65" s="106"/>
      <c r="E65" s="106"/>
      <c r="F65" s="106"/>
      <c r="G65" s="106"/>
      <c r="H65" s="106"/>
      <c r="I65" s="106"/>
      <c r="J65" s="106"/>
      <c r="K65" s="106"/>
      <c r="L65" s="106"/>
      <c r="M65" s="106"/>
      <c r="BN65" s="92"/>
      <c r="BR65" s="322"/>
      <c r="BS65" s="322"/>
      <c r="BT65" s="322"/>
    </row>
    <row r="66" spans="2:72" ht="18" customHeight="1" thickBot="1">
      <c r="B66" s="107"/>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08"/>
      <c r="AY66" s="108"/>
      <c r="AZ66" s="108"/>
      <c r="BA66" s="108"/>
      <c r="BB66" s="108"/>
      <c r="BC66" s="108"/>
      <c r="BD66" s="108"/>
      <c r="BE66" s="108"/>
      <c r="BF66" s="108"/>
      <c r="BG66" s="108"/>
      <c r="BH66" s="108"/>
      <c r="BI66" s="108"/>
      <c r="BJ66" s="108"/>
      <c r="BK66" s="108"/>
      <c r="BL66" s="108"/>
      <c r="BM66" s="108"/>
      <c r="BN66" s="109"/>
      <c r="BR66" s="322"/>
      <c r="BS66" s="322"/>
      <c r="BT66" s="322"/>
    </row>
  </sheetData>
  <sheetProtection sheet="1" selectLockedCells="1"/>
  <mergeCells count="263">
    <mergeCell ref="C58:M64"/>
    <mergeCell ref="AG58:BM58"/>
    <mergeCell ref="AG59:BM59"/>
    <mergeCell ref="AG60:BM60"/>
    <mergeCell ref="AG61:BM61"/>
    <mergeCell ref="AK62:AO62"/>
    <mergeCell ref="AX62:BB62"/>
    <mergeCell ref="AK63:AO63"/>
    <mergeCell ref="AX63:BB63"/>
    <mergeCell ref="AG64:BM64"/>
    <mergeCell ref="T55:X56"/>
    <mergeCell ref="Y55:AC56"/>
    <mergeCell ref="AD55:AF56"/>
    <mergeCell ref="AK55:AW55"/>
    <mergeCell ref="BA55:BM55"/>
    <mergeCell ref="I56:O56"/>
    <mergeCell ref="AK56:BM56"/>
    <mergeCell ref="T53:X54"/>
    <mergeCell ref="Y53:AC54"/>
    <mergeCell ref="AD53:AF54"/>
    <mergeCell ref="AK53:AW53"/>
    <mergeCell ref="BA53:BM53"/>
    <mergeCell ref="I54:O54"/>
    <mergeCell ref="AK54:BM54"/>
    <mergeCell ref="R51:S52"/>
    <mergeCell ref="T51:X51"/>
    <mergeCell ref="Y51:AC51"/>
    <mergeCell ref="AD51:AF52"/>
    <mergeCell ref="AK51:AW51"/>
    <mergeCell ref="BA51:BM51"/>
    <mergeCell ref="T52:X52"/>
    <mergeCell ref="Y52:AC52"/>
    <mergeCell ref="AK52:BM52"/>
    <mergeCell ref="R49:S50"/>
    <mergeCell ref="T49:X49"/>
    <mergeCell ref="Y49:AC49"/>
    <mergeCell ref="AD49:AF50"/>
    <mergeCell ref="AK49:AW49"/>
    <mergeCell ref="BA49:BM49"/>
    <mergeCell ref="T50:X50"/>
    <mergeCell ref="Y50:AC50"/>
    <mergeCell ref="AK50:BM50"/>
    <mergeCell ref="R47:S48"/>
    <mergeCell ref="T47:X47"/>
    <mergeCell ref="Y47:AC47"/>
    <mergeCell ref="AD47:AF48"/>
    <mergeCell ref="AK47:AW47"/>
    <mergeCell ref="BA47:BM47"/>
    <mergeCell ref="T48:X48"/>
    <mergeCell ref="Y48:AC48"/>
    <mergeCell ref="AK48:BM48"/>
    <mergeCell ref="R45:S46"/>
    <mergeCell ref="T45:X45"/>
    <mergeCell ref="Y45:AC45"/>
    <mergeCell ref="AD45:AF46"/>
    <mergeCell ref="AK45:AW45"/>
    <mergeCell ref="BA45:BM45"/>
    <mergeCell ref="T46:X46"/>
    <mergeCell ref="Y46:AC46"/>
    <mergeCell ref="AK46:BM46"/>
    <mergeCell ref="R43:S44"/>
    <mergeCell ref="T43:X44"/>
    <mergeCell ref="Y43:AC44"/>
    <mergeCell ref="AD43:AF44"/>
    <mergeCell ref="AK43:AW43"/>
    <mergeCell ref="BA43:BM43"/>
    <mergeCell ref="AK44:BM44"/>
    <mergeCell ref="R41:S42"/>
    <mergeCell ref="T41:X42"/>
    <mergeCell ref="Y41:AC42"/>
    <mergeCell ref="AD41:AF42"/>
    <mergeCell ref="AK41:AW41"/>
    <mergeCell ref="BA41:BM41"/>
    <mergeCell ref="AK42:BM42"/>
    <mergeCell ref="R38:AF38"/>
    <mergeCell ref="AK38:BM38"/>
    <mergeCell ref="R39:S40"/>
    <mergeCell ref="T39:X40"/>
    <mergeCell ref="Y39:AC40"/>
    <mergeCell ref="AD39:AF40"/>
    <mergeCell ref="AK39:AW39"/>
    <mergeCell ref="BA39:BM39"/>
    <mergeCell ref="AK40:BM40"/>
    <mergeCell ref="R37:S37"/>
    <mergeCell ref="T37:X37"/>
    <mergeCell ref="Y37:AC37"/>
    <mergeCell ref="AD37:AF37"/>
    <mergeCell ref="AK37:AW37"/>
    <mergeCell ref="BA37:BM37"/>
    <mergeCell ref="R35:AF35"/>
    <mergeCell ref="AK35:BM35"/>
    <mergeCell ref="R36:S36"/>
    <mergeCell ref="T36:X36"/>
    <mergeCell ref="Y36:AC36"/>
    <mergeCell ref="AD36:AF36"/>
    <mergeCell ref="AK36:AW36"/>
    <mergeCell ref="BA36:BM36"/>
    <mergeCell ref="R34:S34"/>
    <mergeCell ref="T34:X34"/>
    <mergeCell ref="Y34:AC34"/>
    <mergeCell ref="AD34:AF34"/>
    <mergeCell ref="AK34:AW34"/>
    <mergeCell ref="BA34:BM34"/>
    <mergeCell ref="R32:AF32"/>
    <mergeCell ref="AK32:BM32"/>
    <mergeCell ref="R33:S33"/>
    <mergeCell ref="T33:X33"/>
    <mergeCell ref="Y33:AC33"/>
    <mergeCell ref="AD33:AF33"/>
    <mergeCell ref="AK33:AW33"/>
    <mergeCell ref="BA33:BM33"/>
    <mergeCell ref="BA30:BM30"/>
    <mergeCell ref="T31:X31"/>
    <mergeCell ref="Y31:AC31"/>
    <mergeCell ref="AD31:AF31"/>
    <mergeCell ref="AK31:AW31"/>
    <mergeCell ref="BA31:BM31"/>
    <mergeCell ref="AD28:AF28"/>
    <mergeCell ref="AK28:AW28"/>
    <mergeCell ref="BA28:BM28"/>
    <mergeCell ref="R29:AF29"/>
    <mergeCell ref="AK29:BM29"/>
    <mergeCell ref="R30:S31"/>
    <mergeCell ref="T30:X30"/>
    <mergeCell ref="Y30:AC30"/>
    <mergeCell ref="AD30:AF30"/>
    <mergeCell ref="AK30:AW30"/>
    <mergeCell ref="R26:AF26"/>
    <mergeCell ref="AK26:BM26"/>
    <mergeCell ref="R27:S28"/>
    <mergeCell ref="T27:X27"/>
    <mergeCell ref="Y27:AC27"/>
    <mergeCell ref="AD27:AF27"/>
    <mergeCell ref="AK27:AW27"/>
    <mergeCell ref="BA27:BM27"/>
    <mergeCell ref="T28:X28"/>
    <mergeCell ref="Y28:AC28"/>
    <mergeCell ref="AK22:AW22"/>
    <mergeCell ref="BA24:BM24"/>
    <mergeCell ref="R25:S25"/>
    <mergeCell ref="T25:X25"/>
    <mergeCell ref="Y25:AC25"/>
    <mergeCell ref="AD25:AF25"/>
    <mergeCell ref="AK25:AW25"/>
    <mergeCell ref="BA25:BM25"/>
    <mergeCell ref="BA22:BM22"/>
    <mergeCell ref="T23:X23"/>
    <mergeCell ref="Y23:AC23"/>
    <mergeCell ref="AK23:AW23"/>
    <mergeCell ref="BA23:BM23"/>
    <mergeCell ref="R24:S24"/>
    <mergeCell ref="T24:X24"/>
    <mergeCell ref="Y24:AC24"/>
    <mergeCell ref="AD24:AF24"/>
    <mergeCell ref="AK24:AW24"/>
    <mergeCell ref="C19:D56"/>
    <mergeCell ref="E19:J19"/>
    <mergeCell ref="K19:Q19"/>
    <mergeCell ref="R19:S19"/>
    <mergeCell ref="T19:X19"/>
    <mergeCell ref="Y19:AC19"/>
    <mergeCell ref="AD19:AF19"/>
    <mergeCell ref="AG19:BM19"/>
    <mergeCell ref="E20:J20"/>
    <mergeCell ref="R20:S21"/>
    <mergeCell ref="T20:X20"/>
    <mergeCell ref="Y20:AC20"/>
    <mergeCell ref="AD20:AF21"/>
    <mergeCell ref="AK20:AW20"/>
    <mergeCell ref="BA20:BM20"/>
    <mergeCell ref="E21:J21"/>
    <mergeCell ref="T21:X21"/>
    <mergeCell ref="Y21:AC21"/>
    <mergeCell ref="AK21:AW21"/>
    <mergeCell ref="BA21:BM21"/>
    <mergeCell ref="R22:S23"/>
    <mergeCell ref="T22:X22"/>
    <mergeCell ref="Y22:AC22"/>
    <mergeCell ref="AD22:AF23"/>
    <mergeCell ref="K16:Q16"/>
    <mergeCell ref="R16:S16"/>
    <mergeCell ref="T16:X16"/>
    <mergeCell ref="Y16:AC16"/>
    <mergeCell ref="AD16:AP16"/>
    <mergeCell ref="AZ16:BD16"/>
    <mergeCell ref="BH16:BJ16"/>
    <mergeCell ref="K17:Q17"/>
    <mergeCell ref="R17:S17"/>
    <mergeCell ref="T17:X17"/>
    <mergeCell ref="Y17:AC17"/>
    <mergeCell ref="AD17:AP17"/>
    <mergeCell ref="AZ13:BG13"/>
    <mergeCell ref="BH13:BM13"/>
    <mergeCell ref="R14:S14"/>
    <mergeCell ref="T14:X14"/>
    <mergeCell ref="Y14:AC14"/>
    <mergeCell ref="AD14:AP14"/>
    <mergeCell ref="AZ14:BG14"/>
    <mergeCell ref="BH14:BM14"/>
    <mergeCell ref="K13:Q15"/>
    <mergeCell ref="R13:S13"/>
    <mergeCell ref="T13:X13"/>
    <mergeCell ref="Y13:AC13"/>
    <mergeCell ref="AD13:AH13"/>
    <mergeCell ref="AL13:AP13"/>
    <mergeCell ref="R15:S15"/>
    <mergeCell ref="T15:X15"/>
    <mergeCell ref="Y15:AC15"/>
    <mergeCell ref="AD15:AP15"/>
    <mergeCell ref="AZ15:BG15"/>
    <mergeCell ref="BH15:BM15"/>
    <mergeCell ref="AS11:AY11"/>
    <mergeCell ref="BH11:BJ11"/>
    <mergeCell ref="R12:S12"/>
    <mergeCell ref="T12:X12"/>
    <mergeCell ref="Y12:AC12"/>
    <mergeCell ref="AD12:AH12"/>
    <mergeCell ref="AL12:AP12"/>
    <mergeCell ref="AS12:AY12"/>
    <mergeCell ref="BH12:BJ12"/>
    <mergeCell ref="BH9:BM9"/>
    <mergeCell ref="M10:P10"/>
    <mergeCell ref="R10:S10"/>
    <mergeCell ref="T10:X10"/>
    <mergeCell ref="Y10:AC10"/>
    <mergeCell ref="AD10:AH10"/>
    <mergeCell ref="AL10:AP10"/>
    <mergeCell ref="AS10:AW10"/>
    <mergeCell ref="AZ10:BD10"/>
    <mergeCell ref="BH10:BM10"/>
    <mergeCell ref="C8:J17"/>
    <mergeCell ref="K8:Q8"/>
    <mergeCell ref="R8:S8"/>
    <mergeCell ref="T8:X8"/>
    <mergeCell ref="Y8:AC8"/>
    <mergeCell ref="AD8:AR8"/>
    <mergeCell ref="AS8:AY8"/>
    <mergeCell ref="AZ8:BG8"/>
    <mergeCell ref="BH8:BM8"/>
    <mergeCell ref="K9:K10"/>
    <mergeCell ref="M9:P9"/>
    <mergeCell ref="R9:S9"/>
    <mergeCell ref="T9:X9"/>
    <mergeCell ref="Y9:AC9"/>
    <mergeCell ref="AD9:AH9"/>
    <mergeCell ref="AL9:AP9"/>
    <mergeCell ref="AS9:AW9"/>
    <mergeCell ref="AZ9:BD9"/>
    <mergeCell ref="K11:Q12"/>
    <mergeCell ref="R11:S11"/>
    <mergeCell ref="T11:X11"/>
    <mergeCell ref="Y11:AC11"/>
    <mergeCell ref="AD11:AH11"/>
    <mergeCell ref="AL11:AP11"/>
    <mergeCell ref="BD2:BN2"/>
    <mergeCell ref="BA3:BC3"/>
    <mergeCell ref="BD3:BE3"/>
    <mergeCell ref="BF3:BG3"/>
    <mergeCell ref="BH3:BI3"/>
    <mergeCell ref="BJ3:BK3"/>
    <mergeCell ref="BL3:BM3"/>
    <mergeCell ref="B4:BN4"/>
    <mergeCell ref="B7:BN7"/>
  </mergeCells>
  <phoneticPr fontId="1"/>
  <conditionalFormatting sqref="AK62:AK63 AX62:AX63">
    <cfRule type="expression" dxfId="19" priority="2">
      <formula>$AG$61="有"</formula>
    </cfRule>
  </conditionalFormatting>
  <conditionalFormatting sqref="BA3 BF3 BJ3">
    <cfRule type="expression" dxfId="18" priority="1">
      <formula>AND(NOT(ISBLANK(BA3)),NOT(_xlfn.ISFORMULA(BA3)))</formula>
    </cfRule>
  </conditionalFormatting>
  <dataValidations count="1">
    <dataValidation type="list" allowBlank="1" showInputMessage="1" showErrorMessage="1" sqref="AG58:BM61" xr:uid="{95CD165B-E037-4985-9B31-2F2ED5487288}">
      <formula1>"（有無を選択して下さい）,有,無"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08DEC-189E-4FA4-A3C4-974A6F1BFF30}">
  <sheetPr codeName="Sheet22"/>
  <dimension ref="B1:BU60"/>
  <sheetViews>
    <sheetView showGridLines="0" showRuler="0" topLeftCell="A3" zoomScaleNormal="100" zoomScaleSheetLayoutView="115" zoomScalePageLayoutView="70" workbookViewId="0">
      <selection activeCell="BV22" sqref="BV22"/>
    </sheetView>
  </sheetViews>
  <sheetFormatPr defaultColWidth="2" defaultRowHeight="18" customHeight="1" outlineLevelCol="1"/>
  <cols>
    <col min="1" max="66" width="2" style="1"/>
    <col min="67" max="67" width="26.58203125" style="1" customWidth="1"/>
    <col min="68" max="68" width="5.75" style="1" bestFit="1" customWidth="1"/>
    <col min="69" max="69" width="16.58203125" style="1" bestFit="1" customWidth="1"/>
    <col min="70" max="72" width="6.75" style="1" hidden="1" customWidth="1" outlineLevel="1"/>
    <col min="73" max="73" width="2" style="1" collapsed="1"/>
    <col min="74" max="16384" width="2" style="1"/>
  </cols>
  <sheetData>
    <row r="1" spans="2:72" ht="30" customHeight="1">
      <c r="BO1" s="317" t="s">
        <v>553</v>
      </c>
      <c r="BP1" s="319">
        <f>BT3</f>
        <v>11</v>
      </c>
      <c r="BQ1" s="317" t="s">
        <v>554</v>
      </c>
    </row>
    <row r="2" spans="2:72" ht="18" customHeight="1" thickBot="1">
      <c r="BD2" s="644" t="s">
        <v>284</v>
      </c>
      <c r="BE2" s="644"/>
      <c r="BF2" s="644"/>
      <c r="BG2" s="644"/>
      <c r="BH2" s="644"/>
      <c r="BI2" s="644"/>
      <c r="BJ2" s="644"/>
      <c r="BK2" s="644"/>
      <c r="BL2" s="644"/>
      <c r="BM2" s="644"/>
      <c r="BN2" s="644"/>
      <c r="BR2" s="318" t="s">
        <v>555</v>
      </c>
      <c r="BS2" s="318" t="s">
        <v>556</v>
      </c>
      <c r="BT2" s="318" t="s">
        <v>557</v>
      </c>
    </row>
    <row r="3" spans="2:72" ht="18" customHeight="1">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594">
        <f>IF(様式1!$BC$4="","",様式1!$BC$4)</f>
        <v>2026</v>
      </c>
      <c r="BB3" s="594"/>
      <c r="BC3" s="594"/>
      <c r="BD3" s="595" t="s">
        <v>10</v>
      </c>
      <c r="BE3" s="595"/>
      <c r="BF3" s="594">
        <f>IF(様式1!$BH$4="","",様式1!$BH$4)</f>
        <v>2</v>
      </c>
      <c r="BG3" s="594"/>
      <c r="BH3" s="595" t="s">
        <v>9</v>
      </c>
      <c r="BI3" s="595"/>
      <c r="BJ3" s="594">
        <f>IF(様式1!$BL$4="","",様式1!$BL$4)</f>
        <v>9</v>
      </c>
      <c r="BK3" s="594"/>
      <c r="BL3" s="595" t="s">
        <v>8</v>
      </c>
      <c r="BM3" s="595"/>
      <c r="BN3" s="4"/>
      <c r="BR3" s="320">
        <f t="shared" ref="BR3:BS3" si="0">SUM(BR4:BR69)</f>
        <v>12</v>
      </c>
      <c r="BS3" s="320">
        <f t="shared" si="0"/>
        <v>1</v>
      </c>
      <c r="BT3" s="320">
        <f>SUM(BT4:BT69)</f>
        <v>11</v>
      </c>
    </row>
    <row r="4" spans="2:72" ht="18" customHeight="1">
      <c r="B4" s="596" t="s">
        <v>70</v>
      </c>
      <c r="C4" s="597"/>
      <c r="D4" s="597"/>
      <c r="E4" s="597"/>
      <c r="F4" s="597"/>
      <c r="G4" s="597"/>
      <c r="H4" s="597"/>
      <c r="I4" s="597"/>
      <c r="J4" s="597"/>
      <c r="K4" s="597"/>
      <c r="L4" s="597"/>
      <c r="M4" s="597"/>
      <c r="N4" s="597"/>
      <c r="O4" s="597"/>
      <c r="P4" s="597"/>
      <c r="Q4" s="597"/>
      <c r="R4" s="597"/>
      <c r="S4" s="597"/>
      <c r="T4" s="597"/>
      <c r="U4" s="597"/>
      <c r="V4" s="597"/>
      <c r="W4" s="597"/>
      <c r="X4" s="597"/>
      <c r="Y4" s="597"/>
      <c r="Z4" s="597"/>
      <c r="AA4" s="597"/>
      <c r="AB4" s="597"/>
      <c r="AC4" s="597"/>
      <c r="AD4" s="597"/>
      <c r="AE4" s="597"/>
      <c r="AF4" s="597"/>
      <c r="AG4" s="597"/>
      <c r="AH4" s="597"/>
      <c r="AI4" s="597"/>
      <c r="AJ4" s="597"/>
      <c r="AK4" s="597"/>
      <c r="AL4" s="597"/>
      <c r="AM4" s="597"/>
      <c r="AN4" s="597"/>
      <c r="AO4" s="597"/>
      <c r="AP4" s="597"/>
      <c r="AQ4" s="597"/>
      <c r="AR4" s="597"/>
      <c r="AS4" s="597"/>
      <c r="AT4" s="597"/>
      <c r="AU4" s="597"/>
      <c r="AV4" s="597"/>
      <c r="AW4" s="597"/>
      <c r="AX4" s="597"/>
      <c r="AY4" s="597"/>
      <c r="AZ4" s="597"/>
      <c r="BA4" s="597"/>
      <c r="BB4" s="597"/>
      <c r="BC4" s="597"/>
      <c r="BD4" s="597"/>
      <c r="BE4" s="597"/>
      <c r="BF4" s="597"/>
      <c r="BG4" s="597"/>
      <c r="BH4" s="597"/>
      <c r="BI4" s="597"/>
      <c r="BJ4" s="597"/>
      <c r="BK4" s="597"/>
      <c r="BL4" s="597"/>
      <c r="BM4" s="597"/>
      <c r="BN4" s="598"/>
      <c r="BR4" s="318"/>
      <c r="BS4" s="318"/>
      <c r="BT4" s="318"/>
    </row>
    <row r="5" spans="2:72" ht="18" customHeight="1">
      <c r="B5" s="5"/>
      <c r="BA5" s="120"/>
      <c r="BB5" s="120"/>
      <c r="BC5" s="120"/>
      <c r="BD5" s="120"/>
      <c r="BE5" s="120"/>
      <c r="BF5" s="120"/>
      <c r="BG5" s="120"/>
      <c r="BH5" s="120"/>
      <c r="BI5" s="120"/>
      <c r="BJ5" s="120"/>
      <c r="BK5" s="120"/>
      <c r="BL5" s="120"/>
      <c r="BM5" s="120"/>
      <c r="BN5" s="6"/>
      <c r="BR5" s="318"/>
      <c r="BS5" s="318"/>
      <c r="BT5" s="318"/>
    </row>
    <row r="6" spans="2:72" ht="18" customHeight="1">
      <c r="B6" s="5"/>
      <c r="AR6" s="823" t="str">
        <f>IF('様式3の2②(直流発電設備)'!AR6="","",'様式3の2②(直流発電設備)'!AR6)</f>
        <v/>
      </c>
      <c r="AS6" s="823"/>
      <c r="AT6" s="823"/>
      <c r="AU6" s="17" t="s">
        <v>141</v>
      </c>
      <c r="AV6" s="17"/>
      <c r="AW6" s="17"/>
      <c r="AX6" s="17"/>
      <c r="AY6" s="17"/>
      <c r="AZ6" s="17"/>
      <c r="BA6" s="646" t="str">
        <f>"新設"</f>
        <v>新設</v>
      </c>
      <c r="BB6" s="646"/>
      <c r="BC6" s="646"/>
      <c r="BD6" s="646"/>
      <c r="BE6" s="646"/>
      <c r="BF6" s="646"/>
      <c r="BG6" s="646"/>
      <c r="BH6" s="646"/>
      <c r="BI6" s="646"/>
      <c r="BJ6" s="646"/>
      <c r="BK6" s="646"/>
      <c r="BL6" s="646"/>
      <c r="BM6" s="646"/>
      <c r="BN6" s="6"/>
      <c r="BR6" s="322">
        <v>1</v>
      </c>
      <c r="BS6" s="324">
        <f>COUNTA(AR6)</f>
        <v>1</v>
      </c>
      <c r="BT6" s="324">
        <f t="shared" ref="BT6" si="1">BR6-BS6</f>
        <v>0</v>
      </c>
    </row>
    <row r="7" spans="2:72" ht="18" customHeight="1">
      <c r="B7" s="567" t="s">
        <v>43</v>
      </c>
      <c r="C7" s="568"/>
      <c r="D7" s="568"/>
      <c r="E7" s="568"/>
      <c r="F7" s="568"/>
      <c r="G7" s="568"/>
      <c r="H7" s="568"/>
      <c r="I7" s="568"/>
      <c r="J7" s="568"/>
      <c r="K7" s="568"/>
      <c r="L7" s="568"/>
      <c r="M7" s="568"/>
      <c r="N7" s="568"/>
      <c r="O7" s="568"/>
      <c r="P7" s="568"/>
      <c r="Q7" s="568"/>
      <c r="R7" s="568"/>
      <c r="S7" s="568"/>
      <c r="T7" s="568"/>
      <c r="U7" s="568"/>
      <c r="V7" s="568"/>
      <c r="W7" s="568"/>
      <c r="X7" s="568"/>
      <c r="Y7" s="568"/>
      <c r="Z7" s="568"/>
      <c r="AA7" s="568"/>
      <c r="AB7" s="568"/>
      <c r="AC7" s="568"/>
      <c r="AD7" s="568"/>
      <c r="AE7" s="568"/>
      <c r="AF7" s="568"/>
      <c r="AG7" s="568"/>
      <c r="AH7" s="568"/>
      <c r="AI7" s="568"/>
      <c r="AJ7" s="568"/>
      <c r="AK7" s="568"/>
      <c r="AL7" s="568"/>
      <c r="AM7" s="568"/>
      <c r="AN7" s="568"/>
      <c r="AO7" s="568"/>
      <c r="AP7" s="568"/>
      <c r="AQ7" s="568"/>
      <c r="AR7" s="568"/>
      <c r="AS7" s="568"/>
      <c r="AT7" s="568"/>
      <c r="AU7" s="568"/>
      <c r="AV7" s="568"/>
      <c r="AW7" s="568"/>
      <c r="AX7" s="568"/>
      <c r="AY7" s="568"/>
      <c r="AZ7" s="568"/>
      <c r="BA7" s="568"/>
      <c r="BB7" s="568"/>
      <c r="BC7" s="568"/>
      <c r="BD7" s="568"/>
      <c r="BE7" s="568"/>
      <c r="BF7" s="568"/>
      <c r="BG7" s="568"/>
      <c r="BH7" s="568"/>
      <c r="BI7" s="568"/>
      <c r="BJ7" s="568"/>
      <c r="BK7" s="568"/>
      <c r="BL7" s="568"/>
      <c r="BM7" s="568"/>
      <c r="BN7" s="569"/>
      <c r="BR7" s="318"/>
      <c r="BS7" s="318"/>
      <c r="BT7" s="318"/>
    </row>
    <row r="8" spans="2:72" ht="18" customHeight="1">
      <c r="B8" s="5"/>
      <c r="C8" s="11" t="s">
        <v>71</v>
      </c>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2"/>
      <c r="AR8" s="570" t="str">
        <f>"太陽光"</f>
        <v>太陽光</v>
      </c>
      <c r="AS8" s="571"/>
      <c r="AT8" s="571"/>
      <c r="AU8" s="571"/>
      <c r="AV8" s="571"/>
      <c r="AW8" s="571"/>
      <c r="AX8" s="571"/>
      <c r="AY8" s="571"/>
      <c r="AZ8" s="571"/>
      <c r="BA8" s="571"/>
      <c r="BB8" s="571"/>
      <c r="BC8" s="571"/>
      <c r="BD8" s="571"/>
      <c r="BE8" s="571"/>
      <c r="BF8" s="571"/>
      <c r="BG8" s="571"/>
      <c r="BH8" s="571"/>
      <c r="BI8" s="571"/>
      <c r="BJ8" s="571"/>
      <c r="BK8" s="571"/>
      <c r="BL8" s="571"/>
      <c r="BM8" s="572"/>
      <c r="BN8" s="6"/>
      <c r="BR8" s="318"/>
      <c r="BS8" s="318"/>
      <c r="BT8" s="318"/>
    </row>
    <row r="9" spans="2:72" ht="18" customHeight="1">
      <c r="B9" s="5"/>
      <c r="C9" s="11" t="s">
        <v>72</v>
      </c>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2"/>
      <c r="AR9" s="591" t="str">
        <f>IF('様式3の2②(直流発電設備)'!AR9="","",'様式3の2②(直流発電設備)'!AR9)</f>
        <v/>
      </c>
      <c r="AS9" s="592"/>
      <c r="AT9" s="592"/>
      <c r="AU9" s="592"/>
      <c r="AV9" s="592"/>
      <c r="AW9" s="592"/>
      <c r="AX9" s="592"/>
      <c r="AY9" s="592"/>
      <c r="AZ9" s="592"/>
      <c r="BA9" s="592"/>
      <c r="BB9" s="592"/>
      <c r="BC9" s="592"/>
      <c r="BD9" s="592"/>
      <c r="BE9" s="592"/>
      <c r="BF9" s="592"/>
      <c r="BG9" s="592"/>
      <c r="BH9" s="592"/>
      <c r="BI9" s="592"/>
      <c r="BJ9" s="592"/>
      <c r="BK9" s="19" t="s">
        <v>44</v>
      </c>
      <c r="BL9" s="19"/>
      <c r="BM9" s="23"/>
      <c r="BN9" s="6"/>
      <c r="BR9" s="318"/>
      <c r="BS9" s="318"/>
      <c r="BT9" s="318"/>
    </row>
    <row r="10" spans="2:72" ht="18" customHeight="1">
      <c r="B10" s="5"/>
      <c r="BN10" s="6"/>
      <c r="BR10" s="318"/>
      <c r="BS10" s="318"/>
      <c r="BT10" s="318"/>
    </row>
    <row r="11" spans="2:72" ht="18" customHeight="1">
      <c r="B11" s="567" t="s">
        <v>89</v>
      </c>
      <c r="C11" s="568"/>
      <c r="D11" s="568"/>
      <c r="E11" s="568"/>
      <c r="F11" s="568"/>
      <c r="G11" s="568"/>
      <c r="H11" s="568"/>
      <c r="I11" s="568"/>
      <c r="J11" s="568"/>
      <c r="K11" s="568"/>
      <c r="L11" s="568"/>
      <c r="M11" s="568"/>
      <c r="N11" s="568"/>
      <c r="O11" s="568"/>
      <c r="P11" s="568"/>
      <c r="Q11" s="568"/>
      <c r="R11" s="568"/>
      <c r="S11" s="568"/>
      <c r="T11" s="568"/>
      <c r="U11" s="568"/>
      <c r="V11" s="568"/>
      <c r="W11" s="568"/>
      <c r="X11" s="568"/>
      <c r="Y11" s="568"/>
      <c r="Z11" s="568"/>
      <c r="AA11" s="568"/>
      <c r="AB11" s="568"/>
      <c r="AC11" s="568"/>
      <c r="AD11" s="568"/>
      <c r="AE11" s="568"/>
      <c r="AF11" s="568"/>
      <c r="AG11" s="568"/>
      <c r="AH11" s="568"/>
      <c r="AI11" s="568"/>
      <c r="AJ11" s="568"/>
      <c r="AK11" s="568"/>
      <c r="AL11" s="568"/>
      <c r="AM11" s="568"/>
      <c r="AN11" s="568"/>
      <c r="AO11" s="568"/>
      <c r="AP11" s="568"/>
      <c r="AQ11" s="568"/>
      <c r="AR11" s="568"/>
      <c r="AS11" s="568"/>
      <c r="AT11" s="568"/>
      <c r="AU11" s="568"/>
      <c r="AV11" s="568"/>
      <c r="AW11" s="568"/>
      <c r="AX11" s="568"/>
      <c r="AY11" s="568"/>
      <c r="AZ11" s="568"/>
      <c r="BA11" s="568"/>
      <c r="BB11" s="568"/>
      <c r="BC11" s="568"/>
      <c r="BD11" s="568"/>
      <c r="BE11" s="568"/>
      <c r="BF11" s="568"/>
      <c r="BG11" s="568"/>
      <c r="BH11" s="568"/>
      <c r="BI11" s="568"/>
      <c r="BJ11" s="568"/>
      <c r="BK11" s="568"/>
      <c r="BL11" s="568"/>
      <c r="BM11" s="568"/>
      <c r="BN11" s="569"/>
      <c r="BR11" s="318"/>
      <c r="BS11" s="318"/>
      <c r="BT11" s="318"/>
    </row>
    <row r="12" spans="2:72" ht="18" customHeight="1">
      <c r="B12" s="5"/>
      <c r="C12" s="11" t="s">
        <v>45</v>
      </c>
      <c r="D12" s="10"/>
      <c r="E12" s="10"/>
      <c r="F12" s="10"/>
      <c r="G12" s="10"/>
      <c r="H12" s="10"/>
      <c r="I12" s="10"/>
      <c r="J12" s="10"/>
      <c r="K12" s="10"/>
      <c r="L12" s="10"/>
      <c r="M12" s="10"/>
      <c r="N12" s="10"/>
      <c r="O12" s="10"/>
      <c r="P12" s="10"/>
      <c r="Q12" s="10"/>
      <c r="R12" s="10"/>
      <c r="S12" s="10"/>
      <c r="T12" s="11" t="s">
        <v>50</v>
      </c>
      <c r="U12" s="10"/>
      <c r="V12" s="10"/>
      <c r="W12" s="10"/>
      <c r="X12" s="10"/>
      <c r="Y12" s="824"/>
      <c r="Z12" s="824"/>
      <c r="AA12" s="824"/>
      <c r="AB12" s="824"/>
      <c r="AC12" s="824"/>
      <c r="AD12" s="824"/>
      <c r="AE12" s="824"/>
      <c r="AF12" s="824"/>
      <c r="AG12" s="824"/>
      <c r="AH12" s="824"/>
      <c r="AI12" s="824"/>
      <c r="AJ12" s="824"/>
      <c r="AK12" s="824"/>
      <c r="AL12" s="824"/>
      <c r="AM12" s="10" t="s">
        <v>51</v>
      </c>
      <c r="AN12" s="10"/>
      <c r="AO12" s="10"/>
      <c r="AP12" s="10"/>
      <c r="AQ12" s="10"/>
      <c r="AR12" s="824"/>
      <c r="AS12" s="824"/>
      <c r="AT12" s="824"/>
      <c r="AU12" s="824"/>
      <c r="AV12" s="824"/>
      <c r="AW12" s="824"/>
      <c r="AX12" s="824"/>
      <c r="AY12" s="824"/>
      <c r="AZ12" s="824"/>
      <c r="BA12" s="824"/>
      <c r="BB12" s="824"/>
      <c r="BC12" s="824"/>
      <c r="BD12" s="824"/>
      <c r="BE12" s="824"/>
      <c r="BF12" s="824"/>
      <c r="BG12" s="824"/>
      <c r="BH12" s="824"/>
      <c r="BI12" s="824"/>
      <c r="BJ12" s="824"/>
      <c r="BK12" s="824"/>
      <c r="BL12" s="824"/>
      <c r="BM12" s="765"/>
      <c r="BN12" s="6"/>
      <c r="BR12" s="322">
        <v>2</v>
      </c>
      <c r="BS12" s="324">
        <f>COUNTA(Y12)+COUNTA(AR12)</f>
        <v>0</v>
      </c>
      <c r="BT12" s="324">
        <f>BR12-BS12</f>
        <v>2</v>
      </c>
    </row>
    <row r="13" spans="2:72" ht="18" customHeight="1">
      <c r="B13" s="5"/>
      <c r="C13" s="11" t="s">
        <v>46</v>
      </c>
      <c r="D13" s="10"/>
      <c r="E13" s="10"/>
      <c r="F13" s="10"/>
      <c r="G13" s="10"/>
      <c r="H13" s="10"/>
      <c r="I13" s="10"/>
      <c r="J13" s="10"/>
      <c r="K13" s="10"/>
      <c r="L13" s="10"/>
      <c r="M13" s="10"/>
      <c r="N13" s="10"/>
      <c r="O13" s="10"/>
      <c r="P13" s="10"/>
      <c r="Q13" s="10"/>
      <c r="R13" s="10"/>
      <c r="S13" s="10"/>
      <c r="T13" s="832" t="str">
        <f>IF('様式3の2②(直流発電設備)'!AR26="（電気方式を選択して下さい）","",'様式3の2②(直流発電設備)'!AR26)</f>
        <v/>
      </c>
      <c r="U13" s="833"/>
      <c r="V13" s="833"/>
      <c r="W13" s="833"/>
      <c r="X13" s="833"/>
      <c r="Y13" s="833"/>
      <c r="Z13" s="833"/>
      <c r="AA13" s="833"/>
      <c r="AB13" s="833"/>
      <c r="AC13" s="833"/>
      <c r="AD13" s="833"/>
      <c r="AE13" s="833"/>
      <c r="AF13" s="833"/>
      <c r="AG13" s="833"/>
      <c r="AH13" s="833"/>
      <c r="AI13" s="833"/>
      <c r="AJ13" s="833"/>
      <c r="AK13" s="833"/>
      <c r="AL13" s="833"/>
      <c r="AM13" s="833"/>
      <c r="AN13" s="833"/>
      <c r="AO13" s="833"/>
      <c r="AP13" s="833"/>
      <c r="AQ13" s="833"/>
      <c r="AR13" s="833"/>
      <c r="AS13" s="833"/>
      <c r="AT13" s="833"/>
      <c r="AU13" s="833"/>
      <c r="AV13" s="833"/>
      <c r="AW13" s="833"/>
      <c r="AX13" s="833"/>
      <c r="AY13" s="833"/>
      <c r="AZ13" s="833"/>
      <c r="BA13" s="833"/>
      <c r="BB13" s="833"/>
      <c r="BC13" s="833"/>
      <c r="BD13" s="833"/>
      <c r="BE13" s="833"/>
      <c r="BF13" s="833"/>
      <c r="BG13" s="833"/>
      <c r="BH13" s="833"/>
      <c r="BI13" s="833"/>
      <c r="BJ13" s="833"/>
      <c r="BK13" s="833"/>
      <c r="BL13" s="833"/>
      <c r="BM13" s="834"/>
      <c r="BN13" s="6"/>
      <c r="BR13" s="322"/>
      <c r="BS13" s="324"/>
      <c r="BT13" s="324"/>
    </row>
    <row r="14" spans="2:72" ht="18" customHeight="1">
      <c r="B14" s="5"/>
      <c r="C14" s="11" t="s">
        <v>47</v>
      </c>
      <c r="D14" s="10"/>
      <c r="E14" s="10"/>
      <c r="F14" s="10"/>
      <c r="G14" s="10"/>
      <c r="H14" s="10"/>
      <c r="I14" s="10"/>
      <c r="J14" s="10"/>
      <c r="K14" s="10"/>
      <c r="L14" s="10"/>
      <c r="M14" s="10"/>
      <c r="N14" s="10"/>
      <c r="O14" s="10"/>
      <c r="P14" s="10"/>
      <c r="Q14" s="10"/>
      <c r="R14" s="10"/>
      <c r="S14" s="10"/>
      <c r="T14" s="825"/>
      <c r="U14" s="826"/>
      <c r="V14" s="826"/>
      <c r="W14" s="826"/>
      <c r="X14" s="826"/>
      <c r="Y14" s="826"/>
      <c r="Z14" s="826"/>
      <c r="AA14" s="826"/>
      <c r="AB14" s="826"/>
      <c r="AC14" s="826"/>
      <c r="AD14" s="826"/>
      <c r="AE14" s="826"/>
      <c r="AF14" s="826"/>
      <c r="AG14" s="826"/>
      <c r="AH14" s="826"/>
      <c r="AI14" s="826"/>
      <c r="AJ14" s="826"/>
      <c r="AK14" s="826"/>
      <c r="AL14" s="826"/>
      <c r="AM14" s="10" t="s">
        <v>52</v>
      </c>
      <c r="AN14" s="314"/>
      <c r="AO14" s="314"/>
      <c r="AP14" s="827" t="s">
        <v>544</v>
      </c>
      <c r="AQ14" s="828"/>
      <c r="AR14" s="829"/>
      <c r="AS14" s="830"/>
      <c r="AT14" s="830"/>
      <c r="AU14" s="830"/>
      <c r="AV14" s="830"/>
      <c r="AW14" s="830"/>
      <c r="AX14" s="830"/>
      <c r="AY14" s="830"/>
      <c r="AZ14" s="830"/>
      <c r="BA14" s="830"/>
      <c r="BB14" s="830"/>
      <c r="BC14" s="830"/>
      <c r="BD14" s="830"/>
      <c r="BE14" s="830"/>
      <c r="BF14" s="830"/>
      <c r="BG14" s="830"/>
      <c r="BH14" s="830"/>
      <c r="BI14" s="830"/>
      <c r="BJ14" s="830"/>
      <c r="BK14" s="830"/>
      <c r="BL14" s="830"/>
      <c r="BM14" s="831"/>
      <c r="BN14" s="6"/>
      <c r="BR14" s="322">
        <v>2</v>
      </c>
      <c r="BS14" s="324">
        <f>COUNTA(T14)+COUNTA(AR14)</f>
        <v>0</v>
      </c>
      <c r="BT14" s="324">
        <f t="shared" ref="BT14:BT15" si="2">BR14-BS14</f>
        <v>2</v>
      </c>
    </row>
    <row r="15" spans="2:72" ht="18" customHeight="1">
      <c r="B15" s="5"/>
      <c r="C15" s="11" t="s">
        <v>73</v>
      </c>
      <c r="D15" s="10"/>
      <c r="E15" s="10"/>
      <c r="F15" s="10"/>
      <c r="G15" s="10"/>
      <c r="H15" s="10"/>
      <c r="I15" s="10"/>
      <c r="J15" s="10"/>
      <c r="K15" s="10"/>
      <c r="L15" s="10"/>
      <c r="M15" s="10"/>
      <c r="N15" s="10"/>
      <c r="O15" s="10"/>
      <c r="P15" s="10"/>
      <c r="Q15" s="10"/>
      <c r="R15" s="10"/>
      <c r="S15" s="10"/>
      <c r="T15" s="825"/>
      <c r="U15" s="826"/>
      <c r="V15" s="826"/>
      <c r="W15" s="826"/>
      <c r="X15" s="826"/>
      <c r="Y15" s="826"/>
      <c r="Z15" s="826"/>
      <c r="AA15" s="826"/>
      <c r="AB15" s="826"/>
      <c r="AC15" s="826"/>
      <c r="AD15" s="826"/>
      <c r="AE15" s="826"/>
      <c r="AF15" s="826"/>
      <c r="AG15" s="826"/>
      <c r="AH15" s="826"/>
      <c r="AI15" s="826"/>
      <c r="AJ15" s="826"/>
      <c r="AK15" s="826"/>
      <c r="AL15" s="826"/>
      <c r="AM15" s="10" t="s">
        <v>27</v>
      </c>
      <c r="AN15" s="314"/>
      <c r="AO15" s="314"/>
      <c r="AP15" s="827" t="s">
        <v>544</v>
      </c>
      <c r="AQ15" s="828"/>
      <c r="AR15" s="829"/>
      <c r="AS15" s="830"/>
      <c r="AT15" s="830"/>
      <c r="AU15" s="830"/>
      <c r="AV15" s="830"/>
      <c r="AW15" s="830"/>
      <c r="AX15" s="830"/>
      <c r="AY15" s="830"/>
      <c r="AZ15" s="830"/>
      <c r="BA15" s="830"/>
      <c r="BB15" s="830"/>
      <c r="BC15" s="830"/>
      <c r="BD15" s="830"/>
      <c r="BE15" s="830"/>
      <c r="BF15" s="830"/>
      <c r="BG15" s="830"/>
      <c r="BH15" s="830"/>
      <c r="BI15" s="830"/>
      <c r="BJ15" s="830"/>
      <c r="BK15" s="830"/>
      <c r="BL15" s="830"/>
      <c r="BM15" s="831"/>
      <c r="BN15" s="6"/>
      <c r="BR15" s="322">
        <v>2</v>
      </c>
      <c r="BS15" s="324">
        <f>COUNTA(T15)+COUNTA(AR15)</f>
        <v>0</v>
      </c>
      <c r="BT15" s="324">
        <f t="shared" si="2"/>
        <v>2</v>
      </c>
    </row>
    <row r="16" spans="2:72" ht="18" customHeight="1">
      <c r="B16" s="5"/>
      <c r="C16" s="11" t="s">
        <v>74</v>
      </c>
      <c r="D16" s="10"/>
      <c r="E16" s="10"/>
      <c r="F16" s="10"/>
      <c r="G16" s="10"/>
      <c r="H16" s="10"/>
      <c r="I16" s="10"/>
      <c r="J16" s="10"/>
      <c r="K16" s="10"/>
      <c r="L16" s="10"/>
      <c r="M16" s="10"/>
      <c r="N16" s="10"/>
      <c r="O16" s="10"/>
      <c r="P16" s="10"/>
      <c r="Q16" s="10"/>
      <c r="R16" s="10"/>
      <c r="S16" s="10"/>
      <c r="T16" s="825"/>
      <c r="U16" s="826"/>
      <c r="V16" s="826"/>
      <c r="W16" s="826"/>
      <c r="X16" s="826"/>
      <c r="Y16" s="826"/>
      <c r="Z16" s="826"/>
      <c r="AA16" s="826"/>
      <c r="AB16" s="826"/>
      <c r="AC16" s="826"/>
      <c r="AD16" s="826"/>
      <c r="AE16" s="826"/>
      <c r="AF16" s="826"/>
      <c r="AG16" s="826"/>
      <c r="AH16" s="826"/>
      <c r="AI16" s="826"/>
      <c r="AJ16" s="826"/>
      <c r="AK16" s="826"/>
      <c r="AL16" s="826"/>
      <c r="AM16" s="10" t="s">
        <v>53</v>
      </c>
      <c r="AN16" s="10"/>
      <c r="AO16" s="10"/>
      <c r="AP16" s="10"/>
      <c r="AQ16" s="10"/>
      <c r="AR16" s="826"/>
      <c r="AS16" s="826"/>
      <c r="AT16" s="826"/>
      <c r="AU16" s="826"/>
      <c r="AV16" s="826"/>
      <c r="AW16" s="826"/>
      <c r="AX16" s="826"/>
      <c r="AY16" s="826"/>
      <c r="AZ16" s="826"/>
      <c r="BA16" s="826"/>
      <c r="BB16" s="826"/>
      <c r="BC16" s="826"/>
      <c r="BD16" s="826"/>
      <c r="BE16" s="826"/>
      <c r="BF16" s="826"/>
      <c r="BG16" s="826"/>
      <c r="BH16" s="826"/>
      <c r="BI16" s="826"/>
      <c r="BJ16" s="826"/>
      <c r="BK16" s="10" t="s">
        <v>27</v>
      </c>
      <c r="BL16" s="10"/>
      <c r="BM16" s="12"/>
      <c r="BN16" s="6"/>
      <c r="BR16" s="322">
        <v>2</v>
      </c>
      <c r="BS16" s="324">
        <f>COUNTA(T16)+COUNTA(AR16)</f>
        <v>0</v>
      </c>
      <c r="BT16" s="324">
        <f>BR16-BS16</f>
        <v>2</v>
      </c>
    </row>
    <row r="17" spans="2:72" ht="18" customHeight="1">
      <c r="B17" s="5"/>
      <c r="C17" s="11" t="s">
        <v>48</v>
      </c>
      <c r="D17" s="10"/>
      <c r="E17" s="10"/>
      <c r="F17" s="10"/>
      <c r="G17" s="10"/>
      <c r="H17" s="10"/>
      <c r="I17" s="10"/>
      <c r="J17" s="10"/>
      <c r="K17" s="10"/>
      <c r="L17" s="10"/>
      <c r="M17" s="10"/>
      <c r="N17" s="10"/>
      <c r="O17" s="10"/>
      <c r="P17" s="10"/>
      <c r="Q17" s="10"/>
      <c r="R17" s="10"/>
      <c r="S17" s="10"/>
      <c r="T17" s="835" t="str">
        <f>IF('様式3の2②(直流発電設備)'!AR27="","",TEXT('様式3の2②(直流発電設備)'!AR27/1000,"#,##0.###"))</f>
        <v/>
      </c>
      <c r="U17" s="836"/>
      <c r="V17" s="836"/>
      <c r="W17" s="836"/>
      <c r="X17" s="836"/>
      <c r="Y17" s="836"/>
      <c r="Z17" s="836"/>
      <c r="AA17" s="836"/>
      <c r="AB17" s="836"/>
      <c r="AC17" s="836"/>
      <c r="AD17" s="836"/>
      <c r="AE17" s="836"/>
      <c r="AF17" s="836"/>
      <c r="AG17" s="836"/>
      <c r="AH17" s="836"/>
      <c r="AI17" s="836"/>
      <c r="AJ17" s="836"/>
      <c r="AK17" s="836"/>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836"/>
      <c r="BH17" s="836"/>
      <c r="BI17" s="836"/>
      <c r="BJ17" s="836"/>
      <c r="BK17" s="10" t="s">
        <v>25</v>
      </c>
      <c r="BL17" s="10"/>
      <c r="BM17" s="12"/>
      <c r="BN17" s="6"/>
      <c r="BR17" s="318"/>
      <c r="BS17" s="318"/>
      <c r="BT17" s="318"/>
    </row>
    <row r="18" spans="2:72" ht="18" customHeight="1">
      <c r="B18" s="5"/>
      <c r="C18" s="11" t="s">
        <v>49</v>
      </c>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837" t="str">
        <f>IF('様式3の2②(直流発電設備)'!AR29="","",'様式3の2②(直流発電設備)'!AR29)</f>
        <v/>
      </c>
      <c r="AM18" s="838"/>
      <c r="AN18" s="838"/>
      <c r="AO18" s="838"/>
      <c r="AP18" s="838"/>
      <c r="AQ18" s="838"/>
      <c r="AR18" s="838"/>
      <c r="AS18" s="838"/>
      <c r="AT18" s="838"/>
      <c r="AU18" s="838"/>
      <c r="AV18" s="838"/>
      <c r="AW18" s="838"/>
      <c r="AX18" s="838"/>
      <c r="AY18" s="838"/>
      <c r="AZ18" s="838"/>
      <c r="BA18" s="838"/>
      <c r="BB18" s="838"/>
      <c r="BC18" s="838"/>
      <c r="BD18" s="838"/>
      <c r="BE18" s="838"/>
      <c r="BF18" s="838"/>
      <c r="BG18" s="838"/>
      <c r="BH18" s="838"/>
      <c r="BI18" s="838"/>
      <c r="BJ18" s="838"/>
      <c r="BK18" s="10" t="s">
        <v>38</v>
      </c>
      <c r="BL18" s="10"/>
      <c r="BM18" s="12"/>
      <c r="BN18" s="6"/>
      <c r="BR18" s="318"/>
      <c r="BS18" s="318"/>
      <c r="BT18" s="318"/>
    </row>
    <row r="19" spans="2:72" ht="18" customHeight="1">
      <c r="B19" s="5"/>
      <c r="C19" s="11" t="s">
        <v>75</v>
      </c>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1" t="s">
        <v>76</v>
      </c>
      <c r="AM19" s="10"/>
      <c r="AN19" s="10"/>
      <c r="AO19" s="838" t="str">
        <f>IF('様式3の2②(直流発電設備)'!AV30="","",'様式3の2②(直流発電設備)'!AV30)</f>
        <v/>
      </c>
      <c r="AP19" s="838"/>
      <c r="AQ19" s="838"/>
      <c r="AR19" s="838"/>
      <c r="AS19" s="838"/>
      <c r="AT19" s="838"/>
      <c r="AU19" s="838"/>
      <c r="AV19" s="838"/>
      <c r="AW19" s="10" t="s">
        <v>125</v>
      </c>
      <c r="AY19" s="10"/>
      <c r="AZ19" s="10"/>
      <c r="BA19" s="10"/>
      <c r="BB19" s="10"/>
      <c r="BC19" s="838" t="str">
        <f>IF('様式3の2②(直流発電設備)'!BG30="","",'様式3の2②(直流発電設備)'!BG30)</f>
        <v/>
      </c>
      <c r="BD19" s="838"/>
      <c r="BE19" s="838"/>
      <c r="BF19" s="838"/>
      <c r="BG19" s="838"/>
      <c r="BH19" s="838"/>
      <c r="BI19" s="838"/>
      <c r="BJ19" s="838"/>
      <c r="BK19" s="10" t="s">
        <v>38</v>
      </c>
      <c r="BL19" s="10"/>
      <c r="BM19" s="12"/>
      <c r="BN19" s="6"/>
      <c r="BR19" s="318"/>
      <c r="BS19" s="318"/>
      <c r="BT19" s="318"/>
    </row>
    <row r="20" spans="2:72" ht="18" customHeight="1">
      <c r="B20" s="5"/>
      <c r="C20" s="11" t="s">
        <v>282</v>
      </c>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839" t="s">
        <v>110</v>
      </c>
      <c r="AM20" s="840"/>
      <c r="AN20" s="840"/>
      <c r="AO20" s="840"/>
      <c r="AP20" s="840"/>
      <c r="AQ20" s="840"/>
      <c r="AR20" s="840"/>
      <c r="AS20" s="840"/>
      <c r="AT20" s="840"/>
      <c r="AU20" s="840"/>
      <c r="AV20" s="840"/>
      <c r="AW20" s="840"/>
      <c r="AX20" s="840"/>
      <c r="AY20" s="840"/>
      <c r="AZ20" s="840"/>
      <c r="BA20" s="840"/>
      <c r="BB20" s="840"/>
      <c r="BC20" s="840"/>
      <c r="BD20" s="840"/>
      <c r="BE20" s="840"/>
      <c r="BF20" s="840"/>
      <c r="BG20" s="840"/>
      <c r="BH20" s="840"/>
      <c r="BI20" s="840"/>
      <c r="BJ20" s="840"/>
      <c r="BK20" s="10" t="s">
        <v>55</v>
      </c>
      <c r="BL20" s="10"/>
      <c r="BM20" s="12"/>
      <c r="BN20" s="6"/>
      <c r="BR20" s="318">
        <v>1</v>
      </c>
      <c r="BS20" s="318">
        <f>IF(OR(AL20="（選択して下さい）",AL20=""),0,COUNTA(AL20))</f>
        <v>0</v>
      </c>
      <c r="BT20" s="318">
        <f>BR20-BS20</f>
        <v>1</v>
      </c>
    </row>
    <row r="21" spans="2:72" ht="18" customHeight="1">
      <c r="B21" s="5"/>
      <c r="C21" s="11" t="s">
        <v>283</v>
      </c>
      <c r="D21" s="10"/>
      <c r="E21" s="10"/>
      <c r="F21" s="10"/>
      <c r="G21" s="10"/>
      <c r="H21" s="10"/>
      <c r="I21" s="10"/>
      <c r="J21" s="10"/>
      <c r="K21" s="10"/>
      <c r="L21" s="10"/>
      <c r="M21" s="10"/>
      <c r="N21" s="10"/>
      <c r="O21" s="10"/>
      <c r="P21" s="10"/>
      <c r="Q21" s="10"/>
      <c r="R21" s="10"/>
      <c r="S21" s="10"/>
      <c r="T21" s="841" t="str">
        <f>IF('様式3の2②(直流発電設備)'!AR32="","",'様式3の2②(直流発電設備)'!AR32)</f>
        <v/>
      </c>
      <c r="U21" s="842"/>
      <c r="V21" s="842"/>
      <c r="W21" s="842"/>
      <c r="X21" s="842"/>
      <c r="Y21" s="842"/>
      <c r="Z21" s="10" t="s">
        <v>54</v>
      </c>
      <c r="AA21" s="10"/>
      <c r="AB21" s="10"/>
      <c r="AC21" s="842" t="str">
        <f>IF('様式3の2②(直流発電設備)'!BC32="","",'様式3の2②(直流発電設備)'!BC32)</f>
        <v/>
      </c>
      <c r="AD21" s="842"/>
      <c r="AE21" s="842"/>
      <c r="AF21" s="842"/>
      <c r="AG21" s="842"/>
      <c r="AH21" s="842"/>
      <c r="AI21" s="10" t="s">
        <v>55</v>
      </c>
      <c r="AJ21" s="10"/>
      <c r="AK21" s="12"/>
      <c r="AL21" s="29" t="s">
        <v>366</v>
      </c>
      <c r="AM21" s="29"/>
      <c r="AN21" s="29"/>
      <c r="AO21" s="29"/>
      <c r="AP21" s="29"/>
      <c r="AQ21" s="29"/>
      <c r="AR21" s="29"/>
      <c r="AS21" s="29"/>
      <c r="AT21" s="29"/>
      <c r="AU21" s="29"/>
      <c r="AV21" s="841" t="str">
        <f>IF('様式3の2②(直流発電設備)'!AR31="","",'様式3の2②(直流発電設備)'!AR31)</f>
        <v/>
      </c>
      <c r="AW21" s="842"/>
      <c r="AX21" s="842"/>
      <c r="AY21" s="842"/>
      <c r="AZ21" s="842"/>
      <c r="BA21" s="842"/>
      <c r="BB21" s="10" t="s">
        <v>54</v>
      </c>
      <c r="BC21" s="10"/>
      <c r="BD21" s="10"/>
      <c r="BE21" s="842" t="str">
        <f>IF('様式3の2②(直流発電設備)'!BC31="","",'様式3の2②(直流発電設備)'!BC31)</f>
        <v/>
      </c>
      <c r="BF21" s="842"/>
      <c r="BG21" s="842"/>
      <c r="BH21" s="842"/>
      <c r="BI21" s="842"/>
      <c r="BJ21" s="842"/>
      <c r="BK21" s="10" t="s">
        <v>55</v>
      </c>
      <c r="BL21" s="10"/>
      <c r="BM21" s="12"/>
      <c r="BN21" s="6"/>
      <c r="BR21" s="318"/>
      <c r="BS21" s="318"/>
      <c r="BT21" s="318"/>
    </row>
    <row r="22" spans="2:72" ht="18" customHeight="1">
      <c r="B22" s="5"/>
      <c r="C22" s="39" t="s">
        <v>308</v>
      </c>
      <c r="D22" s="94"/>
      <c r="E22" s="94"/>
      <c r="F22" s="94"/>
      <c r="G22" s="94"/>
      <c r="H22" s="94"/>
      <c r="I22" s="94"/>
      <c r="J22" s="94"/>
      <c r="K22" s="94"/>
      <c r="L22" s="94"/>
      <c r="M22" s="94"/>
      <c r="N22" s="94"/>
      <c r="O22" s="94"/>
      <c r="P22" s="94"/>
      <c r="Q22" s="94"/>
      <c r="R22" s="94"/>
      <c r="S22" s="95"/>
      <c r="T22" s="96" t="s">
        <v>60</v>
      </c>
      <c r="U22" s="69"/>
      <c r="V22" s="69"/>
      <c r="W22" s="69"/>
      <c r="X22" s="69"/>
      <c r="Y22" s="69"/>
      <c r="Z22" s="69"/>
      <c r="AA22" s="69"/>
      <c r="AB22" s="69"/>
      <c r="AC22" s="69"/>
      <c r="AD22" s="69"/>
      <c r="AE22" s="69"/>
      <c r="AF22" s="69"/>
      <c r="AG22" s="69"/>
      <c r="AH22" s="69"/>
      <c r="AI22" s="69"/>
      <c r="AJ22" s="69"/>
      <c r="AK22" s="69"/>
      <c r="AL22" s="69"/>
      <c r="AM22" s="69"/>
      <c r="AN22" s="69"/>
      <c r="AO22" s="69"/>
      <c r="AP22" s="24"/>
      <c r="AQ22" s="24"/>
      <c r="AR22" s="843" t="str">
        <f>IF('様式3の2②(直流発電設備)'!AR33="","",'様式3の2②(直流発電設備)'!AR33)</f>
        <v/>
      </c>
      <c r="AS22" s="844"/>
      <c r="AT22" s="844"/>
      <c r="AU22" s="844"/>
      <c r="AV22" s="844"/>
      <c r="AW22" s="844"/>
      <c r="AX22" s="844"/>
      <c r="AY22" s="844"/>
      <c r="AZ22" s="844"/>
      <c r="BA22" s="844"/>
      <c r="BB22" s="844"/>
      <c r="BC22" s="844"/>
      <c r="BD22" s="844"/>
      <c r="BE22" s="844"/>
      <c r="BF22" s="844"/>
      <c r="BG22" s="844"/>
      <c r="BH22" s="844"/>
      <c r="BI22" s="844"/>
      <c r="BJ22" s="844"/>
      <c r="BK22" s="24" t="s">
        <v>56</v>
      </c>
      <c r="BL22" s="24"/>
      <c r="BM22" s="25"/>
      <c r="BN22" s="6"/>
      <c r="BR22" s="318"/>
      <c r="BS22" s="318"/>
      <c r="BT22" s="318"/>
    </row>
    <row r="23" spans="2:72" ht="18" customHeight="1">
      <c r="B23" s="5"/>
      <c r="C23" s="83"/>
      <c r="D23" s="44"/>
      <c r="E23" s="44"/>
      <c r="F23" s="44"/>
      <c r="G23" s="44"/>
      <c r="H23" s="44"/>
      <c r="I23" s="44"/>
      <c r="J23" s="44"/>
      <c r="K23" s="44"/>
      <c r="L23" s="44"/>
      <c r="M23" s="44"/>
      <c r="N23" s="44"/>
      <c r="O23" s="44"/>
      <c r="P23" s="44"/>
      <c r="Q23" s="44"/>
      <c r="R23" s="44"/>
      <c r="S23" s="84"/>
      <c r="T23" s="85" t="s">
        <v>61</v>
      </c>
      <c r="U23" s="86"/>
      <c r="V23" s="86"/>
      <c r="W23" s="86"/>
      <c r="X23" s="86"/>
      <c r="Y23" s="86"/>
      <c r="Z23" s="86"/>
      <c r="AA23" s="86"/>
      <c r="AB23" s="86"/>
      <c r="AC23" s="86"/>
      <c r="AD23" s="86"/>
      <c r="AE23" s="86"/>
      <c r="AF23" s="86"/>
      <c r="AG23" s="86"/>
      <c r="AH23" s="86"/>
      <c r="AI23" s="86"/>
      <c r="AJ23" s="86"/>
      <c r="AK23" s="86"/>
      <c r="AL23" s="86"/>
      <c r="AM23" s="86"/>
      <c r="AN23" s="86"/>
      <c r="AO23" s="86"/>
      <c r="AP23" s="26"/>
      <c r="AQ23" s="26"/>
      <c r="AR23" s="845" t="str">
        <f>IF('様式3の2②(直流発電設備)'!AR34="","",'様式3の2②(直流発電設備)'!AR34)</f>
        <v/>
      </c>
      <c r="AS23" s="846"/>
      <c r="AT23" s="846"/>
      <c r="AU23" s="846"/>
      <c r="AV23" s="846"/>
      <c r="AW23" s="846"/>
      <c r="AX23" s="846"/>
      <c r="AY23" s="846"/>
      <c r="AZ23" s="846"/>
      <c r="BA23" s="846"/>
      <c r="BB23" s="846"/>
      <c r="BC23" s="846"/>
      <c r="BD23" s="846"/>
      <c r="BE23" s="846"/>
      <c r="BF23" s="846"/>
      <c r="BG23" s="846"/>
      <c r="BH23" s="846"/>
      <c r="BI23" s="846"/>
      <c r="BJ23" s="846"/>
      <c r="BK23" s="26" t="s">
        <v>56</v>
      </c>
      <c r="BL23" s="26"/>
      <c r="BM23" s="27"/>
      <c r="BN23" s="6"/>
      <c r="BR23" s="318"/>
      <c r="BS23" s="318"/>
      <c r="BT23" s="318"/>
    </row>
    <row r="24" spans="2:72" ht="18" customHeight="1">
      <c r="B24" s="5"/>
      <c r="C24" s="39" t="s">
        <v>309</v>
      </c>
      <c r="D24" s="94"/>
      <c r="E24" s="94"/>
      <c r="F24" s="94"/>
      <c r="G24" s="94"/>
      <c r="H24" s="94"/>
      <c r="I24" s="94"/>
      <c r="J24" s="94"/>
      <c r="K24" s="94"/>
      <c r="L24" s="94"/>
      <c r="M24" s="94"/>
      <c r="N24" s="94"/>
      <c r="O24" s="94"/>
      <c r="P24" s="94"/>
      <c r="Q24" s="94"/>
      <c r="R24" s="94"/>
      <c r="S24" s="95"/>
      <c r="T24" s="96" t="s">
        <v>144</v>
      </c>
      <c r="U24" s="69"/>
      <c r="V24" s="69"/>
      <c r="W24" s="69"/>
      <c r="X24" s="69"/>
      <c r="Y24" s="69"/>
      <c r="Z24" s="69"/>
      <c r="AA24" s="69"/>
      <c r="AB24" s="69"/>
      <c r="AC24" s="69"/>
      <c r="AD24" s="69"/>
      <c r="AE24" s="69"/>
      <c r="AF24" s="69"/>
      <c r="AG24" s="69"/>
      <c r="AH24" s="69"/>
      <c r="AI24" s="69"/>
      <c r="AJ24" s="69"/>
      <c r="AK24" s="69"/>
      <c r="AL24" s="69"/>
      <c r="AM24" s="69"/>
      <c r="AN24" s="69"/>
      <c r="AO24" s="69"/>
      <c r="AP24" s="24"/>
      <c r="AQ24" s="24"/>
      <c r="AR24" s="847" t="str">
        <f>IF('様式3の2②(直流発電設備)'!AR35="","",'様式3の2②(直流発電設備)'!AR35)</f>
        <v/>
      </c>
      <c r="AS24" s="848"/>
      <c r="AT24" s="848"/>
      <c r="AU24" s="848"/>
      <c r="AV24" s="848"/>
      <c r="AW24" s="848"/>
      <c r="AX24" s="848"/>
      <c r="AY24" s="848"/>
      <c r="AZ24" s="69" t="s">
        <v>54</v>
      </c>
      <c r="BA24" s="69"/>
      <c r="BB24" s="69"/>
      <c r="BC24" s="69"/>
      <c r="BD24" s="848" t="str">
        <f>IF('様式3の2②(直流発電設備)'!BC35="","",'様式3の2②(直流発電設備)'!BC35)</f>
        <v/>
      </c>
      <c r="BE24" s="848"/>
      <c r="BF24" s="848"/>
      <c r="BG24" s="848"/>
      <c r="BH24" s="848"/>
      <c r="BI24" s="848"/>
      <c r="BJ24" s="848"/>
      <c r="BK24" s="69" t="s">
        <v>55</v>
      </c>
      <c r="BL24" s="69"/>
      <c r="BM24" s="91"/>
      <c r="BN24" s="92"/>
      <c r="BR24" s="318"/>
      <c r="BS24" s="318"/>
      <c r="BT24" s="318"/>
    </row>
    <row r="25" spans="2:72" ht="18" customHeight="1">
      <c r="B25" s="5"/>
      <c r="C25" s="83"/>
      <c r="D25" s="44"/>
      <c r="E25" s="44"/>
      <c r="F25" s="44"/>
      <c r="G25" s="44"/>
      <c r="H25" s="44"/>
      <c r="I25" s="44"/>
      <c r="J25" s="44"/>
      <c r="K25" s="44"/>
      <c r="L25" s="44"/>
      <c r="M25" s="44"/>
      <c r="N25" s="44"/>
      <c r="O25" s="44"/>
      <c r="P25" s="44"/>
      <c r="Q25" s="44"/>
      <c r="R25" s="44"/>
      <c r="S25" s="84"/>
      <c r="T25" s="85" t="s">
        <v>281</v>
      </c>
      <c r="U25" s="86"/>
      <c r="V25" s="86"/>
      <c r="W25" s="86"/>
      <c r="X25" s="86"/>
      <c r="Y25" s="86"/>
      <c r="Z25" s="86"/>
      <c r="AA25" s="86"/>
      <c r="AB25" s="86"/>
      <c r="AC25" s="86"/>
      <c r="AD25" s="86"/>
      <c r="AE25" s="86"/>
      <c r="AF25" s="86"/>
      <c r="AG25" s="86"/>
      <c r="AH25" s="86"/>
      <c r="AI25" s="86"/>
      <c r="AJ25" s="86"/>
      <c r="AK25" s="86"/>
      <c r="AL25" s="86"/>
      <c r="AM25" s="86"/>
      <c r="AN25" s="86"/>
      <c r="AO25" s="86"/>
      <c r="AP25" s="26"/>
      <c r="AQ25" s="26"/>
      <c r="AR25" s="849" t="str">
        <f>IF('様式3の2②(直流発電設備)'!AR36="","",'様式3の2②(直流発電設備)'!AR36)</f>
        <v/>
      </c>
      <c r="AS25" s="850"/>
      <c r="AT25" s="850"/>
      <c r="AU25" s="850"/>
      <c r="AV25" s="850"/>
      <c r="AW25" s="850"/>
      <c r="AX25" s="850"/>
      <c r="AY25" s="850"/>
      <c r="AZ25" s="850"/>
      <c r="BA25" s="850"/>
      <c r="BB25" s="850"/>
      <c r="BC25" s="850"/>
      <c r="BD25" s="850"/>
      <c r="BE25" s="850"/>
      <c r="BF25" s="850"/>
      <c r="BG25" s="850"/>
      <c r="BH25" s="850"/>
      <c r="BI25" s="850"/>
      <c r="BJ25" s="850"/>
      <c r="BK25" s="86" t="s">
        <v>55</v>
      </c>
      <c r="BL25" s="86"/>
      <c r="BM25" s="93"/>
      <c r="BN25" s="92"/>
      <c r="BR25" s="318"/>
      <c r="BS25" s="318"/>
      <c r="BT25" s="318"/>
    </row>
    <row r="26" spans="2:72" ht="18" customHeight="1">
      <c r="B26" s="5"/>
      <c r="C26" s="41" t="s">
        <v>310</v>
      </c>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0"/>
      <c r="AQ26" s="10"/>
      <c r="AR26" s="855" t="s">
        <v>576</v>
      </c>
      <c r="AS26" s="577"/>
      <c r="AT26" s="577"/>
      <c r="AU26" s="577"/>
      <c r="AV26" s="577"/>
      <c r="AW26" s="577"/>
      <c r="AX26" s="577"/>
      <c r="AY26" s="577"/>
      <c r="AZ26" s="577"/>
      <c r="BA26" s="577"/>
      <c r="BB26" s="577"/>
      <c r="BC26" s="577"/>
      <c r="BD26" s="577"/>
      <c r="BE26" s="577"/>
      <c r="BF26" s="577"/>
      <c r="BG26" s="577"/>
      <c r="BH26" s="577"/>
      <c r="BI26" s="577"/>
      <c r="BJ26" s="577"/>
      <c r="BK26" s="577"/>
      <c r="BL26" s="577"/>
      <c r="BM26" s="578"/>
      <c r="BN26" s="6"/>
      <c r="BR26" s="318">
        <v>1</v>
      </c>
      <c r="BS26" s="318">
        <f>IF(OR(AR26="（電圧調整機能の選択して下さい）",AR26=""),0,COUNTA(AR26))</f>
        <v>0</v>
      </c>
      <c r="BT26" s="318">
        <f>BR26-BS26</f>
        <v>1</v>
      </c>
    </row>
    <row r="27" spans="2:72" ht="18" customHeight="1">
      <c r="B27" s="5"/>
      <c r="C27" s="41" t="s">
        <v>311</v>
      </c>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0"/>
      <c r="AQ27" s="10"/>
      <c r="AR27" s="855" t="s">
        <v>552</v>
      </c>
      <c r="AS27" s="577"/>
      <c r="AT27" s="577"/>
      <c r="AU27" s="577"/>
      <c r="AV27" s="577"/>
      <c r="AW27" s="577"/>
      <c r="AX27" s="577"/>
      <c r="AY27" s="577"/>
      <c r="AZ27" s="577"/>
      <c r="BA27" s="577"/>
      <c r="BB27" s="577"/>
      <c r="BC27" s="577"/>
      <c r="BD27" s="577"/>
      <c r="BE27" s="577"/>
      <c r="BF27" s="577"/>
      <c r="BG27" s="577"/>
      <c r="BH27" s="577"/>
      <c r="BI27" s="577"/>
      <c r="BJ27" s="577"/>
      <c r="BK27" s="577"/>
      <c r="BL27" s="577"/>
      <c r="BM27" s="578"/>
      <c r="BN27" s="6"/>
      <c r="BR27" s="318">
        <v>1</v>
      </c>
      <c r="BS27" s="318">
        <f>IF(OR(AR27="（有無を選択して下さい）",AR27=""),0,COUNTA(AR27))</f>
        <v>0</v>
      </c>
      <c r="BT27" s="318">
        <f>BR27-BS27</f>
        <v>1</v>
      </c>
    </row>
    <row r="28" spans="2:72" ht="18" customHeight="1">
      <c r="B28" s="5"/>
      <c r="C28" s="41" t="s">
        <v>312</v>
      </c>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0"/>
      <c r="AQ28" s="10"/>
      <c r="AR28" s="41"/>
      <c r="AS28" s="19"/>
      <c r="AT28" s="19"/>
      <c r="AU28" s="19"/>
      <c r="AV28" s="19"/>
      <c r="AW28" s="19"/>
      <c r="AX28" s="19" t="s">
        <v>64</v>
      </c>
      <c r="AY28" s="19"/>
      <c r="AZ28" s="19"/>
      <c r="BA28" s="19"/>
      <c r="BB28" s="19"/>
      <c r="BC28" s="19"/>
      <c r="BD28" s="19"/>
      <c r="BE28" s="19"/>
      <c r="BF28" s="19"/>
      <c r="BG28" s="19"/>
      <c r="BH28" s="19"/>
      <c r="BI28" s="19"/>
      <c r="BJ28" s="19"/>
      <c r="BK28" s="19"/>
      <c r="BL28" s="19"/>
      <c r="BM28" s="23"/>
      <c r="BN28" s="6"/>
      <c r="BR28" s="318"/>
      <c r="BS28" s="318"/>
      <c r="BT28" s="318"/>
    </row>
    <row r="29" spans="2:72" ht="18" customHeight="1">
      <c r="B29" s="5"/>
      <c r="C29" s="76" t="s">
        <v>313</v>
      </c>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65"/>
      <c r="AQ29" s="66"/>
      <c r="AR29" s="843" t="str">
        <f>IF('様式3の2②(直流発電設備)'!AR45="","",'様式3の2②(直流発電設備)'!AR45)</f>
        <v/>
      </c>
      <c r="AS29" s="844"/>
      <c r="AT29" s="844"/>
      <c r="AU29" s="844"/>
      <c r="AV29" s="844"/>
      <c r="AW29" s="844"/>
      <c r="AX29" s="844"/>
      <c r="AY29" s="844"/>
      <c r="AZ29" s="69" t="s">
        <v>195</v>
      </c>
      <c r="BA29" s="69"/>
      <c r="BB29" s="69"/>
      <c r="BC29" s="69"/>
      <c r="BD29" s="856" t="str">
        <f>IF('様式3の2②(直流発電設備)'!BC45="","",'様式3の2②(直流発電設備)'!BC45)</f>
        <v/>
      </c>
      <c r="BE29" s="856"/>
      <c r="BF29" s="856"/>
      <c r="BG29" s="856"/>
      <c r="BH29" s="856"/>
      <c r="BI29" s="856"/>
      <c r="BJ29" s="856"/>
      <c r="BK29" s="69" t="s">
        <v>80</v>
      </c>
      <c r="BL29" s="69"/>
      <c r="BM29" s="91"/>
      <c r="BN29" s="6"/>
      <c r="BR29" s="318"/>
      <c r="BS29" s="318"/>
      <c r="BT29" s="318"/>
    </row>
    <row r="30" spans="2:72" ht="18" customHeight="1">
      <c r="B30" s="5"/>
      <c r="C30" s="39" t="s">
        <v>314</v>
      </c>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14"/>
      <c r="AQ30" s="14"/>
      <c r="AR30" s="832" t="str">
        <f>IF('様式3の2(直流発電設備)'!AR40="（主回路方式を選択して下さい）","",'様式3の2(直流発電設備)'!AR40)</f>
        <v>自励式（電圧型）</v>
      </c>
      <c r="AS30" s="833"/>
      <c r="AT30" s="833"/>
      <c r="AU30" s="833"/>
      <c r="AV30" s="833"/>
      <c r="AW30" s="833"/>
      <c r="AX30" s="833"/>
      <c r="AY30" s="833"/>
      <c r="AZ30" s="833"/>
      <c r="BA30" s="833"/>
      <c r="BB30" s="833"/>
      <c r="BC30" s="833"/>
      <c r="BD30" s="833"/>
      <c r="BE30" s="833"/>
      <c r="BF30" s="833"/>
      <c r="BG30" s="833"/>
      <c r="BH30" s="833"/>
      <c r="BI30" s="833"/>
      <c r="BJ30" s="833"/>
      <c r="BK30" s="833"/>
      <c r="BL30" s="833"/>
      <c r="BM30" s="834"/>
      <c r="BN30" s="6"/>
      <c r="BR30" s="318"/>
      <c r="BS30" s="318"/>
      <c r="BT30" s="318"/>
    </row>
    <row r="31" spans="2:72" ht="18" customHeight="1">
      <c r="B31" s="5"/>
      <c r="C31" s="41" t="s">
        <v>315</v>
      </c>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0"/>
      <c r="AQ31" s="10"/>
      <c r="AR31" s="832" t="str">
        <f>IF('様式3の2(直流発電設備)'!AR41="（出力制御方式を選択して下さい）","",'様式3の2(直流発電設備)'!AR41)</f>
        <v>電流制御方式</v>
      </c>
      <c r="AS31" s="833"/>
      <c r="AT31" s="833"/>
      <c r="AU31" s="833"/>
      <c r="AV31" s="833"/>
      <c r="AW31" s="833"/>
      <c r="AX31" s="833"/>
      <c r="AY31" s="833"/>
      <c r="AZ31" s="833"/>
      <c r="BA31" s="833"/>
      <c r="BB31" s="833"/>
      <c r="BC31" s="833"/>
      <c r="BD31" s="833"/>
      <c r="BE31" s="833"/>
      <c r="BF31" s="833"/>
      <c r="BG31" s="833"/>
      <c r="BH31" s="833"/>
      <c r="BI31" s="833"/>
      <c r="BJ31" s="833"/>
      <c r="BK31" s="833"/>
      <c r="BL31" s="833"/>
      <c r="BM31" s="834"/>
      <c r="BN31" s="6"/>
      <c r="BR31" s="318"/>
      <c r="BS31" s="318"/>
      <c r="BT31" s="318"/>
    </row>
    <row r="32" spans="2:72" ht="18" customHeight="1">
      <c r="B32" s="5"/>
      <c r="C32" s="41" t="s">
        <v>316</v>
      </c>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0"/>
      <c r="AQ32" s="10"/>
      <c r="AR32" s="832" t="str">
        <f>IF('様式3の2(直流発電設備)'!AR46="（有無を選択して下さい）","",'様式3の2(直流発電設備)'!AR46)</f>
        <v>有</v>
      </c>
      <c r="AS32" s="833"/>
      <c r="AT32" s="833"/>
      <c r="AU32" s="833"/>
      <c r="AV32" s="833"/>
      <c r="AW32" s="833"/>
      <c r="AX32" s="833"/>
      <c r="AY32" s="833"/>
      <c r="AZ32" s="833"/>
      <c r="BA32" s="833"/>
      <c r="BB32" s="833"/>
      <c r="BC32" s="833"/>
      <c r="BD32" s="833"/>
      <c r="BE32" s="833"/>
      <c r="BF32" s="833"/>
      <c r="BG32" s="833"/>
      <c r="BH32" s="833"/>
      <c r="BI32" s="833"/>
      <c r="BJ32" s="833"/>
      <c r="BK32" s="833"/>
      <c r="BL32" s="833"/>
      <c r="BM32" s="834"/>
      <c r="BN32" s="6"/>
      <c r="BR32" s="318"/>
      <c r="BS32" s="318"/>
      <c r="BT32" s="318"/>
    </row>
    <row r="33" spans="2:72" ht="18" customHeight="1">
      <c r="B33" s="5"/>
      <c r="C33" s="39" t="s">
        <v>317</v>
      </c>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5"/>
      <c r="AL33" s="97" t="s">
        <v>66</v>
      </c>
      <c r="AM33" s="98"/>
      <c r="AN33" s="98"/>
      <c r="AO33" s="98"/>
      <c r="AP33" s="31"/>
      <c r="AQ33" s="34"/>
      <c r="AR33" s="847" t="str">
        <f>IF('様式3の2②(直流発電設備)'!AR50="","",'様式3の2②(直流発電設備)'!AR50)</f>
        <v/>
      </c>
      <c r="AS33" s="848"/>
      <c r="AT33" s="848"/>
      <c r="AU33" s="848"/>
      <c r="AV33" s="848"/>
      <c r="AW33" s="848"/>
      <c r="AX33" s="848"/>
      <c r="AY33" s="848"/>
      <c r="AZ33" s="848"/>
      <c r="BA33" s="848"/>
      <c r="BB33" s="848"/>
      <c r="BC33" s="848"/>
      <c r="BD33" s="848"/>
      <c r="BE33" s="848"/>
      <c r="BF33" s="848"/>
      <c r="BG33" s="848"/>
      <c r="BH33" s="848"/>
      <c r="BI33" s="848"/>
      <c r="BJ33" s="848"/>
      <c r="BK33" s="311" t="s">
        <v>38</v>
      </c>
      <c r="BL33" s="311"/>
      <c r="BM33" s="312"/>
      <c r="BN33" s="6"/>
      <c r="BR33" s="318"/>
      <c r="BS33" s="318"/>
      <c r="BT33" s="318"/>
    </row>
    <row r="34" spans="2:72" ht="18" customHeight="1">
      <c r="B34" s="5"/>
      <c r="C34" s="83"/>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84"/>
      <c r="AL34" s="99" t="s">
        <v>148</v>
      </c>
      <c r="AM34" s="100"/>
      <c r="AN34" s="100"/>
      <c r="AO34" s="100"/>
      <c r="AP34" s="33"/>
      <c r="AQ34" s="35"/>
      <c r="AR34" s="86"/>
      <c r="AS34" s="86" t="s">
        <v>67</v>
      </c>
      <c r="AT34" s="86"/>
      <c r="AU34" s="846" t="str">
        <f>IF('様式3の2②(直流発電設備)'!AU51="","",'様式3の2②(直流発電設備)'!AU51)</f>
        <v/>
      </c>
      <c r="AV34" s="846"/>
      <c r="AW34" s="846"/>
      <c r="AX34" s="846"/>
      <c r="AY34" s="86" t="s">
        <v>68</v>
      </c>
      <c r="AZ34" s="86"/>
      <c r="BA34" s="86"/>
      <c r="BB34" s="86"/>
      <c r="BC34" s="850" t="str">
        <f>IF('様式3の2②(直流発電設備)'!BC51="","",'様式3の2②(直流発電設備)'!BC51)</f>
        <v/>
      </c>
      <c r="BD34" s="850"/>
      <c r="BE34" s="850"/>
      <c r="BF34" s="850"/>
      <c r="BG34" s="850"/>
      <c r="BH34" s="850"/>
      <c r="BI34" s="850"/>
      <c r="BJ34" s="850"/>
      <c r="BK34" s="86" t="s">
        <v>38</v>
      </c>
      <c r="BL34" s="86"/>
      <c r="BM34" s="93"/>
      <c r="BN34" s="6"/>
      <c r="BR34" s="318"/>
      <c r="BS34" s="318"/>
      <c r="BT34" s="318"/>
    </row>
    <row r="35" spans="2:72" ht="18" customHeight="1">
      <c r="B35" s="5"/>
      <c r="C35" s="140" t="s">
        <v>318</v>
      </c>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c r="AP35" s="152"/>
      <c r="AQ35" s="152"/>
      <c r="AR35" s="140"/>
      <c r="AS35" s="133"/>
      <c r="AT35" s="133"/>
      <c r="AU35" s="133"/>
      <c r="AV35" s="133" t="s">
        <v>285</v>
      </c>
      <c r="AW35" s="133"/>
      <c r="AX35" s="133"/>
      <c r="AY35" s="133"/>
      <c r="AZ35" s="133"/>
      <c r="BA35" s="133"/>
      <c r="BB35" s="133"/>
      <c r="BC35" s="133"/>
      <c r="BD35" s="133"/>
      <c r="BE35" s="133"/>
      <c r="BF35" s="133"/>
      <c r="BG35" s="133"/>
      <c r="BH35" s="133"/>
      <c r="BI35" s="133"/>
      <c r="BJ35" s="133"/>
      <c r="BK35" s="133"/>
      <c r="BL35" s="133"/>
      <c r="BM35" s="134"/>
      <c r="BN35" s="6"/>
      <c r="BR35" s="318"/>
      <c r="BS35" s="318"/>
      <c r="BT35" s="318"/>
    </row>
    <row r="36" spans="2:72" ht="18" customHeight="1">
      <c r="B36" s="5"/>
      <c r="C36" s="140" t="s">
        <v>319</v>
      </c>
      <c r="D36" s="133"/>
      <c r="E36" s="133"/>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52"/>
      <c r="AQ36" s="152"/>
      <c r="AR36" s="140"/>
      <c r="AS36" s="133"/>
      <c r="AT36" s="133"/>
      <c r="AU36" s="133"/>
      <c r="AV36" s="133" t="s">
        <v>367</v>
      </c>
      <c r="AW36" s="133"/>
      <c r="AX36" s="133"/>
      <c r="AY36" s="133"/>
      <c r="AZ36" s="133"/>
      <c r="BA36" s="133"/>
      <c r="BB36" s="133"/>
      <c r="BC36" s="133"/>
      <c r="BD36" s="133"/>
      <c r="BE36" s="133"/>
      <c r="BF36" s="133"/>
      <c r="BG36" s="133"/>
      <c r="BH36" s="133"/>
      <c r="BI36" s="133"/>
      <c r="BJ36" s="133"/>
      <c r="BK36" s="133"/>
      <c r="BL36" s="133"/>
      <c r="BM36" s="134"/>
      <c r="BN36" s="6"/>
      <c r="BR36" s="318"/>
      <c r="BS36" s="318"/>
      <c r="BT36" s="318"/>
    </row>
    <row r="37" spans="2:72" ht="18" customHeight="1">
      <c r="B37" s="5"/>
      <c r="C37" s="140" t="s">
        <v>370</v>
      </c>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52"/>
      <c r="AQ37" s="152"/>
      <c r="AR37" s="851" t="s">
        <v>143</v>
      </c>
      <c r="AS37" s="852"/>
      <c r="AT37" s="852"/>
      <c r="AU37" s="852"/>
      <c r="AV37" s="852"/>
      <c r="AW37" s="852"/>
      <c r="AX37" s="852"/>
      <c r="AY37" s="852"/>
      <c r="AZ37" s="852"/>
      <c r="BA37" s="852"/>
      <c r="BB37" s="852"/>
      <c r="BC37" s="852"/>
      <c r="BD37" s="852"/>
      <c r="BE37" s="852"/>
      <c r="BF37" s="852"/>
      <c r="BG37" s="852"/>
      <c r="BH37" s="852"/>
      <c r="BI37" s="852"/>
      <c r="BJ37" s="852"/>
      <c r="BK37" s="852"/>
      <c r="BL37" s="852"/>
      <c r="BM37" s="853"/>
      <c r="BN37" s="6"/>
      <c r="BR37" s="318"/>
      <c r="BS37" s="318"/>
      <c r="BT37" s="318"/>
    </row>
    <row r="38" spans="2:72" ht="18" customHeight="1">
      <c r="B38" s="5"/>
      <c r="C38" s="140" t="s">
        <v>320</v>
      </c>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52"/>
      <c r="AQ38" s="152"/>
      <c r="AR38" s="851" t="s">
        <v>142</v>
      </c>
      <c r="AS38" s="852"/>
      <c r="AT38" s="852"/>
      <c r="AU38" s="852"/>
      <c r="AV38" s="852"/>
      <c r="AW38" s="852"/>
      <c r="AX38" s="852"/>
      <c r="AY38" s="852"/>
      <c r="AZ38" s="852"/>
      <c r="BA38" s="852"/>
      <c r="BB38" s="852"/>
      <c r="BC38" s="852"/>
      <c r="BD38" s="852"/>
      <c r="BE38" s="852"/>
      <c r="BF38" s="852"/>
      <c r="BG38" s="852"/>
      <c r="BH38" s="852"/>
      <c r="BI38" s="852"/>
      <c r="BJ38" s="852"/>
      <c r="BK38" s="852"/>
      <c r="BL38" s="852"/>
      <c r="BM38" s="853"/>
      <c r="BN38" s="6"/>
      <c r="BR38" s="318"/>
      <c r="BS38" s="318"/>
      <c r="BT38" s="318"/>
    </row>
    <row r="39" spans="2:72" ht="18" customHeight="1">
      <c r="B39" s="5"/>
      <c r="C39" s="140" t="s">
        <v>321</v>
      </c>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52"/>
      <c r="AQ39" s="152"/>
      <c r="AR39" s="140" t="s">
        <v>90</v>
      </c>
      <c r="AS39" s="133"/>
      <c r="AT39" s="133"/>
      <c r="AU39" s="854"/>
      <c r="AV39" s="854"/>
      <c r="AW39" s="854"/>
      <c r="AX39" s="854"/>
      <c r="AY39" s="854"/>
      <c r="AZ39" s="133" t="s">
        <v>27</v>
      </c>
      <c r="BA39" s="133"/>
      <c r="BB39" s="133"/>
      <c r="BC39" s="140" t="s">
        <v>91</v>
      </c>
      <c r="BD39" s="133"/>
      <c r="BE39" s="133"/>
      <c r="BF39" s="854"/>
      <c r="BG39" s="854"/>
      <c r="BH39" s="854"/>
      <c r="BI39" s="854"/>
      <c r="BJ39" s="854"/>
      <c r="BK39" s="133" t="s">
        <v>81</v>
      </c>
      <c r="BL39" s="133"/>
      <c r="BM39" s="134"/>
      <c r="BN39" s="6"/>
      <c r="BR39" s="318"/>
      <c r="BS39" s="318"/>
      <c r="BT39" s="318"/>
    </row>
    <row r="40" spans="2:72" ht="18" customHeight="1">
      <c r="B40" s="5"/>
      <c r="C40" s="38" t="s">
        <v>369</v>
      </c>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BN40" s="6"/>
    </row>
    <row r="41" spans="2:72" ht="18" customHeight="1">
      <c r="B41" s="5"/>
      <c r="C41" s="38" t="s">
        <v>368</v>
      </c>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BN41" s="6"/>
    </row>
    <row r="42" spans="2:72" ht="18" customHeight="1">
      <c r="B42" s="5"/>
      <c r="C42" s="38" t="s">
        <v>88</v>
      </c>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BN42" s="6"/>
    </row>
    <row r="43" spans="2:72" ht="18" customHeight="1">
      <c r="B43" s="5"/>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BN43" s="6"/>
    </row>
    <row r="44" spans="2:72" ht="18" customHeight="1">
      <c r="B44" s="5"/>
      <c r="BN44" s="6"/>
    </row>
    <row r="45" spans="2:72" ht="18" customHeight="1">
      <c r="B45" s="5"/>
      <c r="C45" s="1" t="s">
        <v>69</v>
      </c>
      <c r="BN45" s="6"/>
    </row>
    <row r="46" spans="2:72" ht="18" customHeight="1">
      <c r="B46" s="5"/>
      <c r="D46" s="38" t="s">
        <v>77</v>
      </c>
      <c r="BN46" s="6"/>
    </row>
    <row r="47" spans="2:72" ht="18" customHeight="1">
      <c r="B47" s="5"/>
      <c r="D47" s="38" t="s">
        <v>78</v>
      </c>
      <c r="BN47" s="6"/>
    </row>
    <row r="48" spans="2:72" ht="18" customHeight="1">
      <c r="B48" s="5"/>
      <c r="D48" s="38" t="s">
        <v>79</v>
      </c>
      <c r="BN48" s="6"/>
    </row>
    <row r="49" spans="2:66" ht="18" customHeight="1">
      <c r="B49" s="5"/>
      <c r="D49" s="38"/>
      <c r="BN49" s="6"/>
    </row>
    <row r="50" spans="2:66" ht="18" customHeight="1">
      <c r="B50" s="5"/>
      <c r="BN50" s="6"/>
    </row>
    <row r="51" spans="2:66" ht="18" customHeight="1">
      <c r="B51" s="5"/>
      <c r="BN51" s="6"/>
    </row>
    <row r="52" spans="2:66" ht="18" customHeight="1">
      <c r="B52" s="5"/>
      <c r="BN52" s="6"/>
    </row>
    <row r="53" spans="2:66" ht="18" customHeight="1">
      <c r="B53" s="5"/>
      <c r="BN53" s="6"/>
    </row>
    <row r="54" spans="2:66" ht="18" customHeight="1">
      <c r="B54" s="5"/>
      <c r="BN54" s="6"/>
    </row>
    <row r="55" spans="2:66" ht="18" customHeight="1">
      <c r="B55" s="5"/>
      <c r="BN55" s="6"/>
    </row>
    <row r="56" spans="2:66" ht="18" customHeight="1">
      <c r="B56" s="5"/>
      <c r="BN56" s="6"/>
    </row>
    <row r="57" spans="2:66" ht="18" customHeight="1">
      <c r="B57" s="5"/>
      <c r="BN57" s="6"/>
    </row>
    <row r="58" spans="2:66" ht="18" customHeight="1">
      <c r="B58" s="5"/>
      <c r="BN58" s="6"/>
    </row>
    <row r="59" spans="2:66" ht="18" customHeight="1">
      <c r="B59" s="5"/>
      <c r="BN59" s="6"/>
    </row>
    <row r="60" spans="2:66" ht="18" customHeight="1" thickBot="1">
      <c r="B60" s="7"/>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9"/>
    </row>
  </sheetData>
  <sheetProtection sheet="1" selectLockedCells="1"/>
  <mergeCells count="53">
    <mergeCell ref="AU39:AY39"/>
    <mergeCell ref="BF39:BJ39"/>
    <mergeCell ref="AR27:BM27"/>
    <mergeCell ref="AR29:AY29"/>
    <mergeCell ref="BD29:BJ29"/>
    <mergeCell ref="AR30:BM30"/>
    <mergeCell ref="AR31:BM31"/>
    <mergeCell ref="AR32:BM32"/>
    <mergeCell ref="AR33:BJ33"/>
    <mergeCell ref="AU34:AX34"/>
    <mergeCell ref="BC34:BJ34"/>
    <mergeCell ref="AR37:BM37"/>
    <mergeCell ref="AR38:BM38"/>
    <mergeCell ref="AR26:BM26"/>
    <mergeCell ref="AL18:BJ18"/>
    <mergeCell ref="AO19:AV19"/>
    <mergeCell ref="BC19:BJ19"/>
    <mergeCell ref="AL20:BJ20"/>
    <mergeCell ref="AR22:BJ22"/>
    <mergeCell ref="AR23:BJ23"/>
    <mergeCell ref="AR24:AY24"/>
    <mergeCell ref="BD24:BJ24"/>
    <mergeCell ref="AR25:BJ25"/>
    <mergeCell ref="T21:Y21"/>
    <mergeCell ref="AC21:AH21"/>
    <mergeCell ref="AV21:BA21"/>
    <mergeCell ref="BE21:BJ21"/>
    <mergeCell ref="T15:AL15"/>
    <mergeCell ref="AP15:AQ15"/>
    <mergeCell ref="AR15:BM15"/>
    <mergeCell ref="T16:AL16"/>
    <mergeCell ref="AR16:BJ16"/>
    <mergeCell ref="T17:BJ17"/>
    <mergeCell ref="B11:BN11"/>
    <mergeCell ref="Y12:AL12"/>
    <mergeCell ref="AR12:BM12"/>
    <mergeCell ref="T13:BM13"/>
    <mergeCell ref="T14:AL14"/>
    <mergeCell ref="AP14:AQ14"/>
    <mergeCell ref="AR14:BM14"/>
    <mergeCell ref="AR9:BJ9"/>
    <mergeCell ref="BD2:BN2"/>
    <mergeCell ref="BA3:BC3"/>
    <mergeCell ref="BD3:BE3"/>
    <mergeCell ref="BF3:BG3"/>
    <mergeCell ref="BH3:BI3"/>
    <mergeCell ref="BJ3:BK3"/>
    <mergeCell ref="BL3:BM3"/>
    <mergeCell ref="B4:BN4"/>
    <mergeCell ref="AR6:AT6"/>
    <mergeCell ref="BA6:BM6"/>
    <mergeCell ref="B7:BN7"/>
    <mergeCell ref="AR8:BM8"/>
  </mergeCells>
  <phoneticPr fontId="1"/>
  <conditionalFormatting sqref="BA3 BF3 BJ3 BA6 AR8:AR9 T13 T17 AL18 AO19 BC19 T21 AC21 AV21 BE21 AR22:AR25 BD24 BD29 AR29:AR33 AU34 BC34">
    <cfRule type="expression" dxfId="17" priority="1">
      <formula>AND(NOT(ISBLANK(T3)),NOT(_xlfn.ISFORMULA(T3)))</formula>
    </cfRule>
  </conditionalFormatting>
  <dataValidations count="9">
    <dataValidation type="list" allowBlank="1" showInputMessage="1" showErrorMessage="1" sqref="AR37:BM37" xr:uid="{ED802B88-9F78-4065-8B49-45A13B7B5A74}">
      <formula1>#REF!</formula1>
    </dataValidation>
    <dataValidation type="list" allowBlank="1" showInputMessage="1" sqref="T13:BM13 AR30:BM31" xr:uid="{DB28F37D-7EF2-4F54-8C9F-4A9480139CE4}">
      <formula1>#REF!</formula1>
    </dataValidation>
    <dataValidation type="list" allowBlank="1" showInputMessage="1" showErrorMessage="1" sqref="AR8:BM8" xr:uid="{F2A952F4-587B-48D7-9713-D0F1F48FF455}">
      <formula1>"太陽光"</formula1>
    </dataValidation>
    <dataValidation type="list" allowBlank="1" showInputMessage="1" showErrorMessage="1" sqref="AR38:BM38" xr:uid="{75A068E6-49C5-4469-9C19-F2703D80E156}">
      <formula1>"（該当する場合、有無を選択下さい）,有,無"</formula1>
    </dataValidation>
    <dataValidation type="list" allowBlank="1" showInputMessage="1" sqref="AR32:BM32" xr:uid="{37CEF8B4-A900-467D-9E21-63377E02B129}">
      <formula1>"（有無を選択下さい）,有,無"</formula1>
    </dataValidation>
    <dataValidation type="list" allowBlank="1" showInputMessage="1" sqref="BA6:BM6" xr:uid="{693EAE5D-286B-4727-9A7C-B5DC05A52BBB}">
      <formula1>"新設"</formula1>
    </dataValidation>
    <dataValidation type="list" allowBlank="1" showInputMessage="1" showErrorMessage="1" sqref="AL20:BJ20" xr:uid="{53823175-D28B-4A33-98A7-30CCFE13E87C}">
      <formula1>"（選択して下さい）,50,60"</formula1>
    </dataValidation>
    <dataValidation type="list" allowBlank="1" showInputMessage="1" sqref="AR26:BM26" xr:uid="{28FCCAB3-2A48-4C54-8E47-87C5E0DC1B59}">
      <formula1>"（電圧調整機能の選択して下さい）,無効電力制御機能,力率一定制御機能,出力制御機能,その他（　　　　　　　）"</formula1>
    </dataValidation>
    <dataValidation type="list" allowBlank="1" showInputMessage="1" showErrorMessage="1" sqref="AR27:BM27" xr:uid="{370A5600-BA30-47E8-BDE4-2A85876CCE4B}">
      <formula1>"（有無を選択して下さい）,有,無"</formula1>
    </dataValidation>
  </dataValidations>
  <printOptions horizontalCentered="1"/>
  <pageMargins left="0.39370078740157483" right="0.39370078740157483" top="0.39370078740157483" bottom="0.19685039370078741" header="0.39370078740157483" footer="0.19685039370078741"/>
  <pageSetup paperSize="9" scale="64"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25</vt:i4>
      </vt:variant>
    </vt:vector>
  </HeadingPairs>
  <TitlesOfParts>
    <vt:vector size="50" baseType="lpstr">
      <vt:lpstr>概要</vt:lpstr>
      <vt:lpstr>様式1</vt:lpstr>
      <vt:lpstr>様式2</vt:lpstr>
      <vt:lpstr>様式3の2(直流発電設備)</vt:lpstr>
      <vt:lpstr>様式3の3(系統連系保護リレー) </vt:lpstr>
      <vt:lpstr>様式3の5(逆変換装置)</vt:lpstr>
      <vt:lpstr>様式3の2②(直流発電設備)</vt:lpstr>
      <vt:lpstr>様式3の3②(系統連系保護リレー)</vt:lpstr>
      <vt:lpstr>様式3の5②(逆変換装置)</vt:lpstr>
      <vt:lpstr>様式3の2③(直流発電設備)</vt:lpstr>
      <vt:lpstr>様式3の3③(系統連系保護リレー)</vt:lpstr>
      <vt:lpstr>様式3の5③(逆変換装置)</vt:lpstr>
      <vt:lpstr>様式4の1(負荷設備)</vt:lpstr>
      <vt:lpstr>様式5の3</vt:lpstr>
      <vt:lpstr>様式5の4</vt:lpstr>
      <vt:lpstr>様式5の5</vt:lpstr>
      <vt:lpstr>様式5の6</vt:lpstr>
      <vt:lpstr>様式5の7</vt:lpstr>
      <vt:lpstr>様式5の8</vt:lpstr>
      <vt:lpstr>様式６</vt:lpstr>
      <vt:lpstr>資料3（保護ブロック）</vt:lpstr>
      <vt:lpstr>資料5（運転監視連絡体制）</vt:lpstr>
      <vt:lpstr>資料6（Zマップ）</vt:lpstr>
      <vt:lpstr>資料7（アクセス配電線）</vt:lpstr>
      <vt:lpstr>資料8ー1（遠隔制御）</vt:lpstr>
      <vt:lpstr>概要!Print_Area</vt:lpstr>
      <vt:lpstr>'資料3（保護ブロック）'!Print_Area</vt:lpstr>
      <vt:lpstr>'資料5（運転監視連絡体制）'!Print_Area</vt:lpstr>
      <vt:lpstr>'資料6（Zマップ）'!Print_Area</vt:lpstr>
      <vt:lpstr>'資料7（アクセス配電線）'!Print_Area</vt:lpstr>
      <vt:lpstr>'資料8ー1（遠隔制御）'!Print_Area</vt:lpstr>
      <vt:lpstr>様式1!Print_Area</vt:lpstr>
      <vt:lpstr>様式2!Print_Area</vt:lpstr>
      <vt:lpstr>'様式3の2(直流発電設備)'!Print_Area</vt:lpstr>
      <vt:lpstr>'様式3の2②(直流発電設備)'!Print_Area</vt:lpstr>
      <vt:lpstr>'様式3の2③(直流発電設備)'!Print_Area</vt:lpstr>
      <vt:lpstr>'様式3の3(系統連系保護リレー) '!Print_Area</vt:lpstr>
      <vt:lpstr>'様式3の3②(系統連系保護リレー)'!Print_Area</vt:lpstr>
      <vt:lpstr>'様式3の3③(系統連系保護リレー)'!Print_Area</vt:lpstr>
      <vt:lpstr>'様式3の5(逆変換装置)'!Print_Area</vt:lpstr>
      <vt:lpstr>'様式3の5②(逆変換装置)'!Print_Area</vt:lpstr>
      <vt:lpstr>'様式3の5③(逆変換装置)'!Print_Area</vt:lpstr>
      <vt:lpstr>'様式4の1(負荷設備)'!Print_Area</vt:lpstr>
      <vt:lpstr>様式5の3!Print_Area</vt:lpstr>
      <vt:lpstr>様式5の4!Print_Area</vt:lpstr>
      <vt:lpstr>様式5の5!Print_Area</vt:lpstr>
      <vt:lpstr>様式5の6!Print_Area</vt:lpstr>
      <vt:lpstr>様式5の7!Print_Area</vt:lpstr>
      <vt:lpstr>様式5の8!Print_Area</vt:lpstr>
      <vt:lpstr>様式６!Print_Area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2026-02-21T07:26:14Z</dcterms:modified>
</cp:coreProperties>
</file>